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5" windowWidth="9630" windowHeight="4410" tabRatio="892" activeTab="0"/>
  </bookViews>
  <sheets>
    <sheet name="ΙΣΟΛΟΓΙΣΜΟΣ12" sheetId="1" r:id="rId1"/>
  </sheets>
  <definedNames>
    <definedName name="_xlnm.Print_Area" localSheetId="0">'ΙΣΟΛΟΓΙΣΜΟΣ12'!$A$1:$J$184</definedName>
  </definedNames>
  <calcPr fullCalcOnLoad="1"/>
</workbook>
</file>

<file path=xl/sharedStrings.xml><?xml version="1.0" encoding="utf-8"?>
<sst xmlns="http://schemas.openxmlformats.org/spreadsheetml/2006/main" count="195" uniqueCount="168">
  <si>
    <t>Ι. Αποτελέσματα εκμεταλλεύσεως</t>
  </si>
  <si>
    <t>1. Έξοδα διοικητικής λειτουργίας</t>
  </si>
  <si>
    <t>3. Χρεωστικοί τόκοι &amp; συναφή έξοδα</t>
  </si>
  <si>
    <t>Σύνολο αποσβέσεων παγίων στοιχείων</t>
  </si>
  <si>
    <t>Μείον : Οι από αυτές ενσωματωμένες στο λειτουργικό κόστος</t>
  </si>
  <si>
    <t>Ε  Ν  Ε  Ρ  Γ  Η  Τ  Ι  Κ  Ο</t>
  </si>
  <si>
    <t>Π   Α   Θ   Η   Τ   Ι   Κ   Ο</t>
  </si>
  <si>
    <t>Ι. Κεφάλαιο</t>
  </si>
  <si>
    <t>Γ. ΥΠΟΧΡΕΩΣΕΙΣ</t>
  </si>
  <si>
    <t>ΙΙ. Βραχυπρόθεσμες υποχρεώσεις</t>
  </si>
  <si>
    <t>ΙΙ. Απαιτήσεις</t>
  </si>
  <si>
    <t>1. Προμηθευτές</t>
  </si>
  <si>
    <t>5. Υποχρεώσεις από φόρους - τέλη</t>
  </si>
  <si>
    <t>6. Ασφαλιστικοί οργανισμοί</t>
  </si>
  <si>
    <t>ΛΟΓΑΡΙΑΣΜΟΙ ΤΑΞΕΩΣ ΠΙΣΤΩΤΙΚΟΙ</t>
  </si>
  <si>
    <t>ΛΟΓΑΡΙΑΣΜΟΙ ΤΑΞΕΩΣ ΧΡΕΩΣΤΙΚΟΙ</t>
  </si>
  <si>
    <t>2. Έσοδα από φόρους-εισφορές-πρόστιμα-προσαυξήσεις</t>
  </si>
  <si>
    <t>3. Τακτικές επιχορηγήσεις από κρατικό προυπολογισμό</t>
  </si>
  <si>
    <t>1. Έσοδα από πώληση αγαθών και υπηρεσιών</t>
  </si>
  <si>
    <t>3. Έσοδα προηγουμένων χρήσεων</t>
  </si>
  <si>
    <t xml:space="preserve">1. Έκτακτα &amp; Ανόργανα έξοδα </t>
  </si>
  <si>
    <t>ΙI. Ενσώματες ακινητοποιήσεις</t>
  </si>
  <si>
    <t>Γ. ΠΑΓΙΟ ΕΝΕΡΓΗΤΙΚΟ</t>
  </si>
  <si>
    <t>Δ. ΚΥΚΛΟΦΟΡΟΥΝ ΕΝΕΡΓΗΤΙΚΟ</t>
  </si>
  <si>
    <t>Α. ΙΔΙΑ ΚΕΦΑΛΑΙΑ</t>
  </si>
  <si>
    <t>IV. Αποτελέσματα εις νέο</t>
  </si>
  <si>
    <t>Σύνολο ιδίων κεφαλαίων</t>
  </si>
  <si>
    <t>Ι. Μακροπρόθεσμες υποχρεώσεις</t>
  </si>
  <si>
    <t>8. Πιστωτές διάφοροι</t>
  </si>
  <si>
    <t>Σύνολο υποχρεώσεων (ΓΙ+ΓΙΙ)</t>
  </si>
  <si>
    <t>ΙΙ. Έκτακτα αποτελέσματα</t>
  </si>
  <si>
    <t>Δ. ΜΕΤΑΒΑΤΙΚΟΙ ΛΟΓ/ΣΜΟΙ ΠΑΘΗΤΙΚΟΥ</t>
  </si>
  <si>
    <t>4. Λοιπά έξοδα εγκαταστάσεως</t>
  </si>
  <si>
    <t>ΙV. Διαθέσιμα</t>
  </si>
  <si>
    <t>Ε. ΜΕΤΑΒΑΤΙΚΟΙ ΛΟΓΑΡΙΑΣΜΟΙ ΕΝΕΡΓΗΤΙΚΟΥ</t>
  </si>
  <si>
    <t>4. Επιχορηγήσεις επενδύσεων</t>
  </si>
  <si>
    <t>3. Έξοδα λειτουργίας δημοσίων σχέσεων</t>
  </si>
  <si>
    <t>ΓΕΝΙΚΟ ΣΥΝΟΛΟ ΕΝΕΡΓΗΤΙΚΟΥ (Β + Γ + Δ+ Ε)</t>
  </si>
  <si>
    <t>ΚΑΤΑΣΤΑΣΗ ΛΟΓΑΡΙΑΣΜΟΥ ΑΠΟΤΕΛΕΣΜΑΤΩΝ ΧΡΗΣΕΩΣ ΤΗΣ</t>
  </si>
  <si>
    <t xml:space="preserve">ΠΙΝΑΚΑΣ ΔΙΑΘΕΣΗΣ ΑΠΟΤΕΛΕΣΜΑΤΩΝ </t>
  </si>
  <si>
    <t>2. Χρεωστικοί λογαριαμοί Προυπολογισμού</t>
  </si>
  <si>
    <t>2. Πιστωτικοί λογαριασμοί Προυπολογισμού</t>
  </si>
  <si>
    <t>Αξία κτήσεως</t>
  </si>
  <si>
    <t>Αποσβέσεις</t>
  </si>
  <si>
    <t>Αναπόσβ. Αξία</t>
  </si>
  <si>
    <t>Β. ΕΞΟΔΑ ΕΓΚΑΤΑΣΤΑΣΕΩΣ</t>
  </si>
  <si>
    <t>-</t>
  </si>
  <si>
    <t>Ποσά κλειόμενης</t>
  </si>
  <si>
    <t>7. Μακροπρόθ.υποχρεώσεις πληρωτέες στην επόμενη χρήση</t>
  </si>
  <si>
    <t xml:space="preserve">    Κόστος αγαθών και υπηρεσιών</t>
  </si>
  <si>
    <t xml:space="preserve">    Σύνολο</t>
  </si>
  <si>
    <t>1α.Πλατείες-Πάρκα-Παιδότοποι κοινής χρήσεως</t>
  </si>
  <si>
    <t>1.  Γήπεδα - Οικόπεδα</t>
  </si>
  <si>
    <t>1β.Οδοί-Οδοστρώματα κοινής χρήσεως</t>
  </si>
  <si>
    <t>1γ.Πεζοδρόμια κοινής χρήσεως</t>
  </si>
  <si>
    <t>3.  Κτίρια &amp; τεχνικά έργα</t>
  </si>
  <si>
    <t>4.  Μηχ/τα- τεχνικές εγκαταστάσεις &amp; λοιπός μηχ/κός εξοπλ.</t>
  </si>
  <si>
    <t xml:space="preserve">5.  Μεταφορικά μέσα </t>
  </si>
  <si>
    <t>6.  Έπιπλα &amp; λοιπός εξοπλισμός</t>
  </si>
  <si>
    <t>ΙΙ. Διαφορές αναπροσαρμογής - Επιχορηγ.επενδύσεων</t>
  </si>
  <si>
    <t xml:space="preserve">Πλεόνασμα εις νέο </t>
  </si>
  <si>
    <t>2. Έξοδα χρήσεως δουλευμένα</t>
  </si>
  <si>
    <t xml:space="preserve">1. Άλλα έσοδα </t>
  </si>
  <si>
    <r>
      <t xml:space="preserve">    </t>
    </r>
    <r>
      <rPr>
        <u val="single"/>
        <sz val="10"/>
        <rFont val="Arial"/>
        <family val="2"/>
      </rPr>
      <t xml:space="preserve">Μείον </t>
    </r>
    <r>
      <rPr>
        <sz val="10"/>
        <rFont val="Arial"/>
        <family val="2"/>
      </rPr>
      <t>:</t>
    </r>
  </si>
  <si>
    <r>
      <t xml:space="preserve">    </t>
    </r>
    <r>
      <rPr>
        <u val="single"/>
        <sz val="10"/>
        <rFont val="Arial"/>
        <family val="2"/>
      </rPr>
      <t xml:space="preserve">Πλέον </t>
    </r>
    <r>
      <rPr>
        <sz val="10"/>
        <rFont val="Arial"/>
        <family val="2"/>
      </rPr>
      <t xml:space="preserve">: </t>
    </r>
  </si>
  <si>
    <r>
      <t xml:space="preserve">    </t>
    </r>
    <r>
      <rPr>
        <u val="single"/>
        <sz val="10"/>
        <rFont val="Arial"/>
        <family val="2"/>
      </rPr>
      <t>Μείο</t>
    </r>
    <r>
      <rPr>
        <sz val="10"/>
        <rFont val="Arial"/>
        <family val="2"/>
      </rPr>
      <t>ν:</t>
    </r>
  </si>
  <si>
    <r>
      <t xml:space="preserve">    </t>
    </r>
    <r>
      <rPr>
        <u val="single"/>
        <sz val="10"/>
        <rFont val="Arial"/>
        <family val="2"/>
      </rPr>
      <t>Πλέον</t>
    </r>
    <r>
      <rPr>
        <sz val="10"/>
        <rFont val="Arial"/>
        <family val="2"/>
      </rPr>
      <t xml:space="preserve"> : </t>
    </r>
  </si>
  <si>
    <r>
      <t xml:space="preserve">    </t>
    </r>
    <r>
      <rPr>
        <u val="single"/>
        <sz val="10"/>
        <rFont val="Arial"/>
        <family val="2"/>
      </rPr>
      <t>Μείον:</t>
    </r>
  </si>
  <si>
    <r>
      <t xml:space="preserve">    </t>
    </r>
    <r>
      <rPr>
        <u val="single"/>
        <sz val="10"/>
        <rFont val="Arial"/>
        <family val="2"/>
      </rPr>
      <t>Μείον</t>
    </r>
    <r>
      <rPr>
        <sz val="10"/>
        <rFont val="Arial"/>
        <family val="2"/>
      </rPr>
      <t xml:space="preserve"> :</t>
    </r>
  </si>
  <si>
    <t>4. Πιστωτικοί τόκοι &amp; συναφή έσοδα</t>
  </si>
  <si>
    <t>III. Απoθεματικά κεφάλαια</t>
  </si>
  <si>
    <t>3. Ειδικά αποθεματικά</t>
  </si>
  <si>
    <t>(ΑΙ+ΑΙΙ+AIII+ΑΙV)</t>
  </si>
  <si>
    <t>B. ΠΡΟΒΛΕΨΕΙΣ</t>
  </si>
  <si>
    <t>1. Προβλέψεις αποζημιώσεως προσωπικού</t>
  </si>
  <si>
    <t xml:space="preserve">    λόγω εξόδου από την υπηρεσία</t>
  </si>
  <si>
    <t>ΓΕΝΙΚΟ ΣΥΝΟΛΟ ΠΑΘΗΤΙΚΟΥ (Α + Β + Γ+ Δ )</t>
  </si>
  <si>
    <t>2. Έκτακτες ζημίες</t>
  </si>
  <si>
    <t>3γ.Λοιπές μόνιμες εγκαταστάσεις κοινής χρήσης</t>
  </si>
  <si>
    <t>3α.Κτιριακές εγκαταστάσεις κοινής χρήσης</t>
  </si>
  <si>
    <t>3β.Εγκαταστάσεις ηλεκτροφωτισμού κοινής χρήσης</t>
  </si>
  <si>
    <t>3. Δωρεές παγίων</t>
  </si>
  <si>
    <t>χρήσης 2011</t>
  </si>
  <si>
    <t>Οργανικά &amp; ΄Εκτακτα Αποτελέσματα (κέρδη)</t>
  </si>
  <si>
    <t xml:space="preserve">ΚΑΘΑΡΑ ΑΠΟΤΕΛΕΣΜΑΤΑ (πλεόνασμα) ΧΡΗΣΕΩΣ </t>
  </si>
  <si>
    <t xml:space="preserve">Καθαρά αποτελέσματα (πλεόνασμα) χρήσεως </t>
  </si>
  <si>
    <r>
      <t xml:space="preserve">   </t>
    </r>
    <r>
      <rPr>
        <b/>
        <u val="single"/>
        <sz val="10"/>
        <rFont val="Arial"/>
        <family val="2"/>
      </rPr>
      <t>Μείον:</t>
    </r>
    <r>
      <rPr>
        <sz val="10"/>
        <rFont val="Arial"/>
        <family val="2"/>
      </rPr>
      <t>Προβλέψεις</t>
    </r>
  </si>
  <si>
    <t>4. Προβλέψεις για έκτακτους κινδύνους</t>
  </si>
  <si>
    <t xml:space="preserve"> I. Ασώματες ακινητοποιήσεις</t>
  </si>
  <si>
    <t>1.  Έξοδα ερευνών &amp; αναπτύξεως</t>
  </si>
  <si>
    <t>7.  Aκινητοποιήσεις υπό εκτέλεση και προκαταβολές παγίων</t>
  </si>
  <si>
    <t>Σύνολο Ακινητοποιήσεων (ΓΙ+ΓΙΙ)</t>
  </si>
  <si>
    <t>ΙΙI.Τίτλοι πάγιας επένδυσης&amp; άλλες μακρ.Χρ.Απαιτήσεις</t>
  </si>
  <si>
    <t xml:space="preserve"> I. Αποθέματα</t>
  </si>
  <si>
    <t xml:space="preserve">    είδη συσκευασίας</t>
  </si>
  <si>
    <t xml:space="preserve">  5.Χρεώστες διάφοροι</t>
  </si>
  <si>
    <t xml:space="preserve">  1.Απαιτήσεις από πώληση αγαθών &amp; υπηρεσιών</t>
  </si>
  <si>
    <t xml:space="preserve">  3. Καταθέσεις όψεως &amp; προθεσμίας</t>
  </si>
  <si>
    <t xml:space="preserve">  2. Έσοδα χρήσεως εισπρακτέα</t>
  </si>
  <si>
    <t xml:space="preserve">  1. Πρώτες και βοηθητικές ύλες-Αναλώσιμα,ανταλλακτικά και </t>
  </si>
  <si>
    <t xml:space="preserve">  1. Τίτλοι πάγιας επένδυσης</t>
  </si>
  <si>
    <r>
      <t xml:space="preserve">      </t>
    </r>
    <r>
      <rPr>
        <b/>
        <u val="single"/>
        <sz val="10"/>
        <rFont val="Arial"/>
        <family val="2"/>
      </rPr>
      <t>Μείον:</t>
    </r>
    <r>
      <rPr>
        <sz val="10"/>
        <rFont val="Arial"/>
        <family val="2"/>
      </rPr>
      <t>Προβλέψεις υποτίμησης</t>
    </r>
  </si>
  <si>
    <r>
      <t xml:space="preserve">      </t>
    </r>
    <r>
      <rPr>
        <b/>
        <u val="single"/>
        <sz val="10"/>
        <rFont val="Arial"/>
        <family val="2"/>
      </rPr>
      <t>Μείον:</t>
    </r>
    <r>
      <rPr>
        <sz val="10"/>
        <rFont val="Arial"/>
        <family val="2"/>
      </rPr>
      <t>Οφειλόμενες δόσεις</t>
    </r>
  </si>
  <si>
    <t>ΙΙI. Χρεόγραφα</t>
  </si>
  <si>
    <t xml:space="preserve">  1.Μετοχές</t>
  </si>
  <si>
    <r>
      <t xml:space="preserve">   </t>
    </r>
    <r>
      <rPr>
        <b/>
        <u val="single"/>
        <sz val="10"/>
        <rFont val="Arial"/>
        <family val="2"/>
      </rPr>
      <t>Μείον:</t>
    </r>
    <r>
      <rPr>
        <sz val="10"/>
        <rFont val="Arial"/>
        <family val="2"/>
      </rPr>
      <t>Προβλέψεις υποτιμήσεως</t>
    </r>
  </si>
  <si>
    <t xml:space="preserve">  1. Ταμείο</t>
  </si>
  <si>
    <t>4. Δάνεια Τραπεζών</t>
  </si>
  <si>
    <t>3. Τράπεζες-λογαριασμοί βραχυπροθέσμων υποχρεώσεων</t>
  </si>
  <si>
    <t xml:space="preserve">2. Έσοδα τίτλων πάγιας επένδυσης </t>
  </si>
  <si>
    <t>2. Προβλέψεις υποτίμησης τίτλων και χρεογράφων</t>
  </si>
  <si>
    <r>
      <rPr>
        <b/>
        <sz val="10"/>
        <rFont val="Arial"/>
        <family val="2"/>
      </rPr>
      <t xml:space="preserve">     </t>
    </r>
    <r>
      <rPr>
        <b/>
        <u val="single"/>
        <sz val="10"/>
        <rFont val="Arial"/>
        <family val="2"/>
      </rPr>
      <t>Πλέον:</t>
    </r>
  </si>
  <si>
    <t>3. ΄Εξοδα προηγουμένων χρήσεων</t>
  </si>
  <si>
    <t xml:space="preserve"> Ο ΑΝΤΙΔΗΜΑΡΧΟΣ ΟΙΚΟΝΟΜΙΚΩΝ</t>
  </si>
  <si>
    <t xml:space="preserve"> Ο ΔΙΕΥΘΥΝΤΗΣ ΟΙΚΟΝΟΜΙΚΩΝ ΥΠΗΡΕΣΙΩΝ</t>
  </si>
  <si>
    <t xml:space="preserve"> Ο ΛΟΓΙΣΤΕΣ</t>
  </si>
  <si>
    <t>2. Ορυχεία,Μεταλλεία,Λατομεία,Αγροί-Φυτείες,Δάση</t>
  </si>
  <si>
    <t xml:space="preserve">  4.Επισφαλείς-επίδικες απαιτήσεις &amp; χρεώστες</t>
  </si>
  <si>
    <t>12.Λογαριασμός διαχείρισης προκαταβολών &amp; πιστώσεων</t>
  </si>
  <si>
    <t>ΔΗΜΟΣ ΡΟΔΟΥ ΝΟΜΟΥ ΔΩΔΕΚΑΝΗΣΟΥ</t>
  </si>
  <si>
    <t>Σύνολο Παγίου Ενεργητικού (ΓΙ+ ΓΙΙ + ΓΙΙΙ)</t>
  </si>
  <si>
    <t>Συνολο Κυκλοφορούντος Ενεργητικού (ΔΙ+ΔΙΙ+ΔΙΙΙ+ΔIV)</t>
  </si>
  <si>
    <r>
      <rPr>
        <b/>
        <sz val="8"/>
        <rFont val="Arial"/>
        <family val="2"/>
      </rPr>
      <t>2)</t>
    </r>
    <r>
      <rPr>
        <sz val="8"/>
        <rFont val="Arial"/>
        <family val="2"/>
      </rPr>
      <t xml:space="preserve">Ο Νομικός έλεγχοςτων τίτλων ιδιοκτησίας των ακινήτων του νέου Δήμου δεν έχει ολοκληρωθεί. </t>
    </r>
  </si>
  <si>
    <t>ΑΔΤ. AA.800002</t>
  </si>
  <si>
    <t xml:space="preserve">                       Ποσά κλειόμενης χρήσης 2012</t>
  </si>
  <si>
    <t>χρήσης 2012</t>
  </si>
  <si>
    <t xml:space="preserve">              31ης ΔΕΚΕΜΒΡΙΟΥ 2012</t>
  </si>
  <si>
    <t xml:space="preserve">                                                                 ΚΟΥΣΟΥΡΝΑΣ ΕΥΣΤΑΘΙΟΣ</t>
  </si>
  <si>
    <t xml:space="preserve">       ΑΔΤ. AE.448518</t>
  </si>
  <si>
    <t xml:space="preserve">                                                           ΤΣΟΥΚΑΛΑΣ ΝΙΚΟΛΑΟΣ</t>
  </si>
  <si>
    <t xml:space="preserve">                                                              Ο ΔΗΜΑΡΧΟΣ</t>
  </si>
  <si>
    <t xml:space="preserve">                                                                      ΠΑΙΤΑΚΗΣ ΕΜΜΑΝΟΥΗΛ</t>
  </si>
  <si>
    <t xml:space="preserve">                                                                 ΑΔΤ. K.043508</t>
  </si>
  <si>
    <t xml:space="preserve">     ΑΡ.ΑΔΕΙΑΣ Α ΤΑΞΗΣ 8673                                                 ΑΡ.ΑΔΕΙΑΣ Α ΤΑΞΗΣ 0023208</t>
  </si>
  <si>
    <t xml:space="preserve">    ΜΑΣΤΡΟΣΑΒΒΑ ΕΛΠΙΔΑ                                                             ΣΠΑΝΟΥ ΣΤΕΡΓΙΑ</t>
  </si>
  <si>
    <t>Ποσά  προηγούμ.</t>
  </si>
  <si>
    <t xml:space="preserve">                       Ποσά προηγούμενης χρήσης 2011</t>
  </si>
  <si>
    <t>Ποσά προηγούμ.</t>
  </si>
  <si>
    <t xml:space="preserve">            Ποσά προηγούμενης χρήσης 2011</t>
  </si>
  <si>
    <t xml:space="preserve">                             ΙΣΟΛΟΓΙΣΜΟΣ  της 31ης ΔΕΚΕΜΒΡΙΟΥ 2012 -2η ΔΗΜΟΤΙΚΗ ΧΡΗΣΗ  1.1.2012 έως 31.12.2012</t>
  </si>
  <si>
    <t>1. Έσοδα επομένων χρήσεων</t>
  </si>
  <si>
    <t>Υπόλοιπο αποτελεσμάτων (πλεονασμάτων) προηγ.χρήσεων</t>
  </si>
  <si>
    <t>Μικτά αποτελέσματα (πλεόνασμα) εκμεταλλεύσεως</t>
  </si>
  <si>
    <t>Υπόλοιπο πλεονασμάτων εις νέον</t>
  </si>
  <si>
    <t xml:space="preserve">  7. Λοιπές μακροπρόθεσμες απαιτήσεις</t>
  </si>
  <si>
    <r>
      <rPr>
        <b/>
        <u val="single"/>
        <sz val="8"/>
        <rFont val="Arial"/>
        <family val="2"/>
      </rPr>
      <t>ΣΗΜΕΙΩΣΗ:</t>
    </r>
    <r>
      <rPr>
        <sz val="8"/>
        <rFont val="Arial"/>
        <family val="2"/>
      </rPr>
      <t xml:space="preserve"> </t>
    </r>
  </si>
  <si>
    <t xml:space="preserve">Οποιεσδήποτε αποκλίσεις σε σχέση με τα προαναφερόμενα θέματα (1) και (2) καθώς και λοιπά θέματα που τυχόν προκύψουν κατά την επόμενη χρήση θα </t>
  </si>
  <si>
    <t>τακτοποιηθούν σύμφωνα με τα οριζόμενα στη περίπτωση 8 της παρ.1.1.108 του Π.Δ.315/30.12.1999.</t>
  </si>
  <si>
    <r>
      <rPr>
        <b/>
        <sz val="8"/>
        <rFont val="Arial"/>
        <family val="2"/>
      </rPr>
      <t>3)</t>
    </r>
    <r>
      <rPr>
        <sz val="8"/>
        <rFont val="Arial"/>
        <family val="2"/>
      </rPr>
      <t>Οι δαπάνες του Δήμου υπόκεινται στη διαδικασία του προληπτικού ελέγχου από το Ελεγκτικό Συνέδριο.</t>
    </r>
  </si>
  <si>
    <t>Μερικά αποτελέσματα (ζημίες) εκμεταλλεύσεως</t>
  </si>
  <si>
    <t>Ολικά αποτελέσματα (ζημίες) εκμεταλλεύσεως</t>
  </si>
  <si>
    <t xml:space="preserve">    ΜΑΡΙΑ ΤΑΜΒΑΚΑ-ΛΕΣΙΩΡΑ                                                 ΜΥΡΙΑΛΛΗΣ Μ.ΣΤΕΦΑΝΟΣ</t>
  </si>
  <si>
    <t xml:space="preserve"> ΑΡ.ΑΔΕΙΑΣ Α ΤΑΞΗΣ 007431                                                     ΑΡ.ΑΔΕΙΑΣ Α ΤΑΞΗΣ 017572</t>
  </si>
  <si>
    <r>
      <rPr>
        <b/>
        <sz val="8"/>
        <rFont val="Arial"/>
        <family val="2"/>
      </rPr>
      <t>1)</t>
    </r>
    <r>
      <rPr>
        <sz val="8"/>
        <rFont val="Arial"/>
        <family val="2"/>
      </rPr>
      <t>Στη παρούσα χρήση, :</t>
    </r>
    <r>
      <rPr>
        <b/>
        <sz val="8"/>
        <rFont val="Arial"/>
        <family val="2"/>
      </rPr>
      <t>α)</t>
    </r>
    <r>
      <rPr>
        <sz val="8"/>
        <rFont val="Arial"/>
        <family val="2"/>
      </rPr>
      <t>ολοκληρώθηκε η συγχώνευση των περιουσιακών στοιχείων της εκκαθαρισθείσας Δημοτικής Επιχείρησης  Καθαριότητας  Δήμου Ρόδου "Δ.Ε.Κ.Ρ.".</t>
    </r>
  </si>
  <si>
    <t xml:space="preserve">Τα ενσωματωθέντα περιουσιακά στοιχεία που περιήλθαν στο Δήμο Ρόδου ανήλθαν ως προς τα στοιχεία ενεργητικού κατά ποσό ευρώ 816.870,21 και ως προς τα στοιχεία </t>
  </si>
  <si>
    <t xml:space="preserve">παθητικού κατά ποσό ευρώ 845.772,53.Η διαφορά ευρώ 28.902,32 μείωσε το κεφάλαιο του Δήμου.Επίσης τα αποτελέσματα της παρούσας χρήσεως του Δήμου ωφελήθηκαν </t>
  </si>
  <si>
    <t xml:space="preserve">κατά το ποσό των 371.231,09 που αφορά το κεφάλαιο της ως άνω εκκαθαρισθείσας επιχείρησης ευρώ 176.082,17 πλέον το αποτελέσμα της εκκαθάρισης ευρώ 195.148,92 </t>
  </si>
  <si>
    <r>
      <t xml:space="preserve">και </t>
    </r>
    <r>
      <rPr>
        <b/>
        <sz val="8"/>
        <rFont val="Arial"/>
        <family val="2"/>
      </rPr>
      <t>β)</t>
    </r>
    <r>
      <rPr>
        <sz val="8"/>
        <rFont val="Arial"/>
        <family val="2"/>
      </rPr>
      <t>ολοκληρώθηκε η διόρθωση της απογραφής έναρξης των περιουσιακών στοιχείων του πρώην Δήμου Πεταλούδων από την οποία προέκυψε συνολική μείωση του</t>
    </r>
  </si>
  <si>
    <t>κεφαλαίου κατά το ποσό ευρώ 12.934.005,43.Σημειώνεται ότι μέχρι σήμερα βρίσκεται σε εξέλιξη και η ολοκλήρωση της απογραφής ορισμένων περιουσιακών στοιχείων</t>
  </si>
  <si>
    <t>(κυρίως των παγίων περιουσιακών στοιχείων) του πρώην Δήμου "ΑΡΧΑΓΓΕΛΟΥ" οι οικονομικές καταστάσεις του οποίου για τα έτη 2009 και 2010 δεν έχουν ελεγχθεί και</t>
  </si>
  <si>
    <t>εγκριθεί. Η απογραφή της 1.1.2011 για τον εν λόγω πρώην Δήμο βασίστηκε σε προσωρινά στοιχεία.</t>
  </si>
  <si>
    <t>4. Έσοδα από προβλέψεις προηγουμένων χρήσεων</t>
  </si>
  <si>
    <t xml:space="preserve">1. Έκτακτα &amp; ανόργανα έσοδα </t>
  </si>
  <si>
    <t xml:space="preserve">                                                          Ρόδος,  26/11/2013</t>
  </si>
  <si>
    <t>Αθήνα, 6 Δεκεμβρίου 2013</t>
  </si>
  <si>
    <t xml:space="preserve">      Ο Ορκωτός Ελεγκτής Λογιστής</t>
  </si>
  <si>
    <t xml:space="preserve">ΑΡΙΣΤΕΙΔΗΣ-ΑΝΤΩΝΙΟΣ  ΓΡΗΓ. ΣΦΟΥΝΟΣ     </t>
  </si>
  <si>
    <t xml:space="preserve">Α.Μ.Σ.Ο.Ε.Λ. 14851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</si>
</sst>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0;[Red]0.00"/>
    <numFmt numFmtId="181" formatCode="0.00_ ;\-0.00\ "/>
    <numFmt numFmtId="182" formatCode="#,##0.0"/>
    <numFmt numFmtId="183" formatCode="&quot;Yes&quot;;&quot;Yes&quot;;&quot;No&quot;"/>
    <numFmt numFmtId="184" formatCode="&quot;True&quot;;&quot;True&quot;;&quot;False&quot;"/>
    <numFmt numFmtId="185" formatCode="&quot;On&quot;;&quot;On&quot;;&quot;Off&quot;"/>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0.00"/>
    <numFmt numFmtId="190" formatCode="0.00000%"/>
    <numFmt numFmtId="191" formatCode="&quot;Ναι&quot;;&quot;Ναι&quot;;&quot;Όχι&quot;"/>
    <numFmt numFmtId="192" formatCode="&quot;Ενεργό&quot;;&quot;Ενεργό&quot;;&quot;Ανενεργό&quot;"/>
    <numFmt numFmtId="193" formatCode="[$€-2]\ #,##0.00_);[Red]\([$€-2]\ #,##0.00\)"/>
  </numFmts>
  <fonts count="64">
    <font>
      <sz val="10"/>
      <name val="Arial"/>
      <family val="0"/>
    </font>
    <font>
      <b/>
      <sz val="10"/>
      <name val="Arial"/>
      <family val="0"/>
    </font>
    <font>
      <i/>
      <sz val="10"/>
      <name val="Arial"/>
      <family val="0"/>
    </font>
    <font>
      <b/>
      <i/>
      <sz val="10"/>
      <name val="Arial"/>
      <family val="0"/>
    </font>
    <font>
      <b/>
      <sz val="8.5"/>
      <name val="Arial"/>
      <family val="2"/>
    </font>
    <font>
      <sz val="8.5"/>
      <name val="Arial"/>
      <family val="2"/>
    </font>
    <font>
      <b/>
      <sz val="14"/>
      <name val="Arial"/>
      <family val="2"/>
    </font>
    <font>
      <b/>
      <u val="single"/>
      <sz val="10"/>
      <name val="Arial"/>
      <family val="2"/>
    </font>
    <font>
      <b/>
      <sz val="16"/>
      <name val="Arial"/>
      <family val="2"/>
    </font>
    <font>
      <sz val="16"/>
      <name val="Arial"/>
      <family val="2"/>
    </font>
    <font>
      <b/>
      <u val="single"/>
      <sz val="9"/>
      <name val="Arial"/>
      <family val="2"/>
    </font>
    <font>
      <u val="single"/>
      <sz val="10"/>
      <name val="Arial"/>
      <family val="2"/>
    </font>
    <font>
      <u val="single"/>
      <sz val="10"/>
      <color indexed="12"/>
      <name val="Arial"/>
      <family val="2"/>
    </font>
    <font>
      <u val="single"/>
      <sz val="10"/>
      <color indexed="36"/>
      <name val="Arial"/>
      <family val="2"/>
    </font>
    <font>
      <b/>
      <u val="single"/>
      <sz val="14"/>
      <name val="Arial"/>
      <family val="2"/>
    </font>
    <font>
      <sz val="10"/>
      <color indexed="8"/>
      <name val="Arial"/>
      <family val="2"/>
    </font>
    <font>
      <sz val="8"/>
      <name val="Arial"/>
      <family val="2"/>
    </font>
    <font>
      <b/>
      <u val="single"/>
      <sz val="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1"/>
      <name val="Calibri"/>
      <family val="2"/>
    </font>
    <font>
      <sz val="8.5"/>
      <name val="Calibri"/>
      <family val="2"/>
    </font>
    <font>
      <sz val="11"/>
      <name val="Arial"/>
      <family val="2"/>
    </font>
    <font>
      <sz val="11"/>
      <name val="Calibri"/>
      <family val="2"/>
    </font>
    <font>
      <sz val="12"/>
      <color indexed="8"/>
      <name val="Arial"/>
      <family val="2"/>
    </font>
    <font>
      <b/>
      <sz val="10.5"/>
      <color indexed="8"/>
      <name val="Calibri"/>
      <family val="2"/>
    </font>
    <font>
      <sz val="10.5"/>
      <color indexed="8"/>
      <name val="Calibri"/>
      <family val="2"/>
    </font>
    <font>
      <b/>
      <u val="single"/>
      <sz val="10.5"/>
      <color indexed="8"/>
      <name val="Calibri"/>
      <family val="2"/>
    </font>
    <font>
      <vertAlign val="superscript"/>
      <sz val="10.5"/>
      <color indexed="8"/>
      <name val="Calibri"/>
      <family val="2"/>
    </font>
    <font>
      <b/>
      <sz val="10"/>
      <color indexed="8"/>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medium"/>
      <right style="medium"/>
      <top>
        <color indexed="63"/>
      </top>
      <bottom style="thin"/>
    </border>
    <border>
      <left style="medium"/>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medium"/>
      <top>
        <color indexed="63"/>
      </top>
      <bottom style="thin"/>
    </border>
    <border>
      <left style="medium"/>
      <right style="medium"/>
      <top style="double"/>
      <bottom style="double"/>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3"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15" fillId="0" borderId="0">
      <alignment vertical="top"/>
      <protection/>
    </xf>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7" fillId="31"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32"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2" fillId="28" borderId="1" applyNumberFormat="0" applyAlignment="0" applyProtection="0"/>
  </cellStyleXfs>
  <cellXfs count="221">
    <xf numFmtId="0" fontId="0" fillId="0" borderId="0" xfId="0" applyAlignment="1">
      <alignment/>
    </xf>
    <xf numFmtId="0" fontId="0" fillId="0" borderId="0" xfId="0" applyFont="1" applyAlignment="1">
      <alignment/>
    </xf>
    <xf numFmtId="3" fontId="0" fillId="0" borderId="0" xfId="0" applyNumberFormat="1" applyFont="1" applyFill="1" applyAlignment="1">
      <alignment horizontal="center"/>
    </xf>
    <xf numFmtId="0" fontId="5" fillId="0" borderId="0" xfId="0" applyFont="1" applyAlignment="1">
      <alignment/>
    </xf>
    <xf numFmtId="0" fontId="6" fillId="0" borderId="0" xfId="0" applyFont="1" applyFill="1" applyAlignment="1">
      <alignment horizontal="left"/>
    </xf>
    <xf numFmtId="3" fontId="7" fillId="0" borderId="0" xfId="0" applyNumberFormat="1" applyFont="1" applyFill="1" applyAlignment="1">
      <alignment horizontal="center"/>
    </xf>
    <xf numFmtId="0" fontId="9" fillId="0" borderId="0" xfId="0" applyFont="1" applyAlignment="1">
      <alignment/>
    </xf>
    <xf numFmtId="4" fontId="0" fillId="0" borderId="0" xfId="0" applyNumberFormat="1" applyFont="1" applyAlignment="1">
      <alignment/>
    </xf>
    <xf numFmtId="0" fontId="5" fillId="0" borderId="10" xfId="0" applyFont="1" applyFill="1" applyBorder="1" applyAlignment="1">
      <alignment/>
    </xf>
    <xf numFmtId="0" fontId="5" fillId="0" borderId="11" xfId="0" applyFont="1" applyFill="1" applyBorder="1" applyAlignment="1">
      <alignment/>
    </xf>
    <xf numFmtId="3" fontId="5" fillId="0" borderId="11" xfId="0" applyNumberFormat="1" applyFont="1" applyFill="1" applyBorder="1" applyAlignment="1">
      <alignment horizontal="center"/>
    </xf>
    <xf numFmtId="3" fontId="5" fillId="0" borderId="11" xfId="0" applyNumberFormat="1" applyFont="1" applyFill="1" applyBorder="1" applyAlignment="1">
      <alignment/>
    </xf>
    <xf numFmtId="3" fontId="5" fillId="0" borderId="12" xfId="0" applyNumberFormat="1" applyFont="1" applyFill="1" applyBorder="1" applyAlignment="1">
      <alignment horizontal="right"/>
    </xf>
    <xf numFmtId="0" fontId="5" fillId="0" borderId="13" xfId="0"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horizontal="center"/>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0" fontId="8" fillId="0" borderId="13"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8" fillId="0" borderId="0" xfId="0" applyFont="1" applyFill="1" applyBorder="1" applyAlignment="1">
      <alignment horizontal="center" wrapText="1"/>
    </xf>
    <xf numFmtId="0" fontId="8" fillId="0" borderId="14" xfId="0" applyFont="1" applyFill="1" applyBorder="1" applyAlignment="1">
      <alignment horizontal="center" wrapText="1"/>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 wrapText="1"/>
    </xf>
    <xf numFmtId="0" fontId="5" fillId="0" borderId="16" xfId="0" applyFont="1" applyFill="1" applyBorder="1" applyAlignment="1">
      <alignment/>
    </xf>
    <xf numFmtId="0" fontId="6" fillId="0" borderId="17" xfId="0" applyFont="1" applyFill="1" applyBorder="1" applyAlignment="1">
      <alignment horizontal="center" wrapText="1"/>
    </xf>
    <xf numFmtId="0" fontId="7" fillId="0" borderId="13" xfId="0" applyFont="1" applyFill="1" applyBorder="1" applyAlignment="1">
      <alignment horizontal="left"/>
    </xf>
    <xf numFmtId="0" fontId="5" fillId="0" borderId="14" xfId="0" applyFont="1" applyFill="1" applyBorder="1" applyAlignment="1">
      <alignment/>
    </xf>
    <xf numFmtId="3" fontId="7" fillId="0" borderId="0" xfId="0" applyNumberFormat="1" applyFont="1" applyFill="1" applyBorder="1" applyAlignment="1">
      <alignment horizontal="left"/>
    </xf>
    <xf numFmtId="0" fontId="5" fillId="0" borderId="18" xfId="0" applyFont="1" applyFill="1" applyBorder="1" applyAlignment="1">
      <alignment/>
    </xf>
    <xf numFmtId="0" fontId="7" fillId="0" borderId="13" xfId="0" applyFont="1" applyFill="1" applyBorder="1" applyAlignment="1">
      <alignment/>
    </xf>
    <xf numFmtId="3" fontId="7" fillId="0" borderId="0" xfId="0" applyNumberFormat="1" applyFont="1" applyFill="1" applyBorder="1" applyAlignment="1">
      <alignment horizontal="center"/>
    </xf>
    <xf numFmtId="3" fontId="7" fillId="0" borderId="14" xfId="0" applyNumberFormat="1" applyFont="1" applyFill="1" applyBorder="1" applyAlignment="1">
      <alignment horizontal="center"/>
    </xf>
    <xf numFmtId="3" fontId="7" fillId="0" borderId="0" xfId="0" applyNumberFormat="1" applyFont="1" applyFill="1" applyBorder="1" applyAlignment="1" quotePrefix="1">
      <alignment horizontal="left"/>
    </xf>
    <xf numFmtId="3" fontId="1" fillId="0" borderId="18" xfId="0" applyNumberFormat="1" applyFont="1" applyFill="1" applyBorder="1" applyAlignment="1">
      <alignment horizontal="right"/>
    </xf>
    <xf numFmtId="3" fontId="10" fillId="0" borderId="13" xfId="0" applyNumberFormat="1" applyFont="1" applyFill="1" applyBorder="1" applyAlignment="1">
      <alignment horizontal="center" wrapText="1"/>
    </xf>
    <xf numFmtId="3" fontId="10" fillId="0" borderId="0" xfId="0" applyNumberFormat="1" applyFont="1" applyFill="1" applyBorder="1" applyAlignment="1">
      <alignment horizontal="center"/>
    </xf>
    <xf numFmtId="3" fontId="10" fillId="0" borderId="14" xfId="0" applyNumberFormat="1" applyFont="1" applyFill="1" applyBorder="1" applyAlignment="1">
      <alignment horizontal="center" wrapText="1"/>
    </xf>
    <xf numFmtId="0" fontId="7" fillId="0" borderId="18" xfId="0" applyFont="1" applyFill="1" applyBorder="1" applyAlignment="1">
      <alignment horizontal="center"/>
    </xf>
    <xf numFmtId="3" fontId="1" fillId="0" borderId="13" xfId="0" applyNumberFormat="1" applyFont="1" applyFill="1" applyBorder="1" applyAlignment="1">
      <alignment horizontal="center" wrapText="1"/>
    </xf>
    <xf numFmtId="3" fontId="1" fillId="0" borderId="0" xfId="0" applyNumberFormat="1" applyFont="1" applyFill="1" applyBorder="1" applyAlignment="1">
      <alignment horizontal="center"/>
    </xf>
    <xf numFmtId="3" fontId="1" fillId="0" borderId="14" xfId="0" applyNumberFormat="1" applyFont="1" applyFill="1" applyBorder="1" applyAlignment="1">
      <alignment horizontal="center" wrapText="1"/>
    </xf>
    <xf numFmtId="3" fontId="7" fillId="0" borderId="0" xfId="0" applyNumberFormat="1" applyFont="1" applyFill="1" applyBorder="1" applyAlignment="1">
      <alignment/>
    </xf>
    <xf numFmtId="0" fontId="0" fillId="0" borderId="13" xfId="0" applyFont="1" applyFill="1" applyBorder="1" applyAlignment="1">
      <alignment horizontal="left"/>
    </xf>
    <xf numFmtId="4" fontId="1" fillId="0" borderId="19" xfId="0" applyNumberFormat="1" applyFont="1" applyFill="1" applyBorder="1" applyAlignment="1">
      <alignment horizontal="right" wrapText="1"/>
    </xf>
    <xf numFmtId="4" fontId="1" fillId="0" borderId="20" xfId="0" applyNumberFormat="1" applyFont="1" applyFill="1" applyBorder="1" applyAlignment="1">
      <alignment horizontal="right"/>
    </xf>
    <xf numFmtId="4" fontId="1" fillId="0" borderId="21" xfId="0" applyNumberFormat="1" applyFont="1" applyFill="1" applyBorder="1" applyAlignment="1">
      <alignment horizontal="right" wrapText="1"/>
    </xf>
    <xf numFmtId="4" fontId="1" fillId="0" borderId="13" xfId="0" applyNumberFormat="1" applyFont="1" applyFill="1" applyBorder="1" applyAlignment="1">
      <alignment horizontal="right" wrapText="1"/>
    </xf>
    <xf numFmtId="4" fontId="0" fillId="0" borderId="0" xfId="0" applyNumberFormat="1" applyFont="1" applyFill="1" applyBorder="1" applyAlignment="1">
      <alignment horizontal="center"/>
    </xf>
    <xf numFmtId="4" fontId="1" fillId="0" borderId="14" xfId="0" applyNumberFormat="1" applyFont="1" applyFill="1" applyBorder="1" applyAlignment="1">
      <alignment horizontal="right" wrapText="1"/>
    </xf>
    <xf numFmtId="4" fontId="1" fillId="0" borderId="0" xfId="0" applyNumberFormat="1" applyFont="1" applyFill="1" applyBorder="1" applyAlignment="1">
      <alignment horizontal="right"/>
    </xf>
    <xf numFmtId="4" fontId="1" fillId="0" borderId="22" xfId="0" applyNumberFormat="1" applyFont="1" applyFill="1" applyBorder="1" applyAlignment="1" quotePrefix="1">
      <alignment horizontal="right"/>
    </xf>
    <xf numFmtId="0" fontId="7" fillId="0" borderId="13" xfId="0" applyFont="1" applyFill="1" applyBorder="1" applyAlignment="1">
      <alignment/>
    </xf>
    <xf numFmtId="3" fontId="0" fillId="0" borderId="13"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14" xfId="0" applyNumberFormat="1" applyFont="1" applyFill="1" applyBorder="1" applyAlignment="1">
      <alignment horizontal="center" wrapText="1"/>
    </xf>
    <xf numFmtId="3" fontId="0" fillId="0" borderId="13" xfId="0" applyNumberFormat="1" applyFont="1" applyFill="1" applyBorder="1" applyAlignment="1">
      <alignment horizontal="center" wrapText="1"/>
    </xf>
    <xf numFmtId="3" fontId="0" fillId="0" borderId="0" xfId="0" applyNumberFormat="1" applyFont="1" applyFill="1" applyBorder="1" applyAlignment="1">
      <alignment/>
    </xf>
    <xf numFmtId="4" fontId="0" fillId="0" borderId="18" xfId="0" applyNumberFormat="1" applyFont="1" applyFill="1" applyBorder="1" applyAlignment="1">
      <alignment horizontal="right"/>
    </xf>
    <xf numFmtId="4" fontId="0" fillId="0" borderId="18" xfId="0" applyNumberFormat="1" applyFont="1" applyFill="1" applyBorder="1" applyAlignment="1" quotePrefix="1">
      <alignment horizontal="right"/>
    </xf>
    <xf numFmtId="0" fontId="0" fillId="0" borderId="13" xfId="0" applyFont="1" applyFill="1" applyBorder="1" applyAlignment="1">
      <alignment/>
    </xf>
    <xf numFmtId="4" fontId="0" fillId="0" borderId="23" xfId="0" applyNumberFormat="1" applyFont="1" applyFill="1" applyBorder="1" applyAlignment="1">
      <alignment horizontal="right"/>
    </xf>
    <xf numFmtId="3" fontId="0" fillId="0" borderId="14" xfId="0" applyNumberFormat="1" applyFont="1" applyFill="1" applyBorder="1" applyAlignment="1">
      <alignment horizontal="center"/>
    </xf>
    <xf numFmtId="4" fontId="1" fillId="0" borderId="24" xfId="0" applyNumberFormat="1" applyFont="1" applyFill="1" applyBorder="1" applyAlignment="1">
      <alignment horizontal="right"/>
    </xf>
    <xf numFmtId="4" fontId="0" fillId="0" borderId="13" xfId="0" applyNumberFormat="1" applyFont="1" applyFill="1" applyBorder="1" applyAlignment="1">
      <alignment horizontal="right"/>
    </xf>
    <xf numFmtId="4" fontId="0" fillId="0" borderId="14" xfId="0" applyNumberFormat="1" applyFont="1" applyFill="1" applyBorder="1" applyAlignment="1">
      <alignment horizontal="right"/>
    </xf>
    <xf numFmtId="4" fontId="0" fillId="0" borderId="0" xfId="0" applyNumberFormat="1" applyFont="1" applyFill="1" applyBorder="1" applyAlignment="1">
      <alignment horizontal="right"/>
    </xf>
    <xf numFmtId="3" fontId="0" fillId="0" borderId="0" xfId="0" applyNumberFormat="1" applyFont="1" applyFill="1" applyBorder="1" applyAlignment="1">
      <alignment/>
    </xf>
    <xf numFmtId="4" fontId="0" fillId="0" borderId="18" xfId="0" applyNumberFormat="1" applyFont="1" applyFill="1" applyBorder="1" applyAlignment="1">
      <alignment horizontal="center"/>
    </xf>
    <xf numFmtId="3" fontId="1" fillId="0" borderId="0" xfId="0" applyNumberFormat="1" applyFont="1" applyFill="1" applyBorder="1" applyAlignment="1">
      <alignment/>
    </xf>
    <xf numFmtId="4" fontId="1" fillId="0" borderId="22" xfId="0" applyNumberFormat="1" applyFont="1" applyFill="1" applyBorder="1" applyAlignment="1">
      <alignment horizontal="right"/>
    </xf>
    <xf numFmtId="4" fontId="1" fillId="0" borderId="18" xfId="0" applyNumberFormat="1" applyFont="1" applyFill="1" applyBorder="1" applyAlignment="1">
      <alignment horizontal="right"/>
    </xf>
    <xf numFmtId="4" fontId="0" fillId="0" borderId="25" xfId="0" applyNumberFormat="1" applyFont="1" applyFill="1" applyBorder="1" applyAlignment="1">
      <alignment horizontal="right"/>
    </xf>
    <xf numFmtId="4" fontId="0" fillId="0" borderId="26" xfId="0" applyNumberFormat="1" applyFont="1" applyFill="1" applyBorder="1" applyAlignment="1">
      <alignment horizontal="center"/>
    </xf>
    <xf numFmtId="0" fontId="1" fillId="0" borderId="13" xfId="0" applyFont="1" applyFill="1" applyBorder="1" applyAlignment="1">
      <alignment/>
    </xf>
    <xf numFmtId="4" fontId="1" fillId="0" borderId="27" xfId="0" applyNumberFormat="1" applyFont="1" applyFill="1" applyBorder="1" applyAlignment="1">
      <alignment horizontal="right"/>
    </xf>
    <xf numFmtId="4" fontId="1" fillId="0" borderId="28" xfId="0" applyNumberFormat="1" applyFont="1" applyFill="1" applyBorder="1" applyAlignment="1">
      <alignment horizontal="right"/>
    </xf>
    <xf numFmtId="4" fontId="1" fillId="0" borderId="29" xfId="0" applyNumberFormat="1" applyFont="1" applyFill="1" applyBorder="1" applyAlignment="1">
      <alignment horizontal="right"/>
    </xf>
    <xf numFmtId="4" fontId="1" fillId="0" borderId="30" xfId="0" applyNumberFormat="1" applyFont="1" applyFill="1" applyBorder="1" applyAlignment="1">
      <alignment horizontal="right"/>
    </xf>
    <xf numFmtId="4" fontId="1" fillId="0" borderId="31" xfId="0" applyNumberFormat="1" applyFont="1" applyFill="1" applyBorder="1" applyAlignment="1">
      <alignment horizontal="right"/>
    </xf>
    <xf numFmtId="4" fontId="1" fillId="0" borderId="32" xfId="0" applyNumberFormat="1" applyFont="1" applyFill="1" applyBorder="1" applyAlignment="1">
      <alignment horizontal="right"/>
    </xf>
    <xf numFmtId="4" fontId="1"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4" fontId="1" fillId="0" borderId="14" xfId="0" applyNumberFormat="1" applyFont="1" applyFill="1" applyBorder="1" applyAlignment="1">
      <alignment horizontal="right"/>
    </xf>
    <xf numFmtId="3" fontId="0" fillId="0" borderId="13" xfId="0" applyNumberFormat="1" applyFont="1" applyFill="1" applyBorder="1" applyAlignment="1">
      <alignment horizontal="right"/>
    </xf>
    <xf numFmtId="4" fontId="0" fillId="0" borderId="14" xfId="0" applyNumberFormat="1" applyFont="1" applyFill="1" applyBorder="1" applyAlignment="1">
      <alignment horizontal="right"/>
    </xf>
    <xf numFmtId="4" fontId="0" fillId="0" borderId="33" xfId="0" applyNumberFormat="1" applyFont="1" applyFill="1" applyBorder="1" applyAlignment="1">
      <alignment horizontal="right"/>
    </xf>
    <xf numFmtId="4" fontId="1" fillId="0" borderId="33" xfId="0" applyNumberFormat="1" applyFont="1" applyFill="1" applyBorder="1" applyAlignment="1">
      <alignment horizontal="center"/>
    </xf>
    <xf numFmtId="4" fontId="1" fillId="0" borderId="21" xfId="0" applyNumberFormat="1" applyFont="1" applyFill="1" applyBorder="1" applyAlignment="1">
      <alignment horizontal="right"/>
    </xf>
    <xf numFmtId="4" fontId="1" fillId="0" borderId="32" xfId="0" applyNumberFormat="1" applyFont="1" applyFill="1" applyBorder="1" applyAlignment="1">
      <alignment horizontal="right"/>
    </xf>
    <xf numFmtId="4" fontId="1" fillId="0" borderId="21" xfId="0" applyNumberFormat="1" applyFont="1" applyFill="1" applyBorder="1" applyAlignment="1">
      <alignment horizontal="right"/>
    </xf>
    <xf numFmtId="4" fontId="1" fillId="0" borderId="34" xfId="0" applyNumberFormat="1" applyFont="1" applyFill="1" applyBorder="1" applyAlignment="1">
      <alignment horizontal="right"/>
    </xf>
    <xf numFmtId="4" fontId="0" fillId="0" borderId="14" xfId="0" applyNumberFormat="1" applyFont="1" applyFill="1" applyBorder="1" applyAlignment="1">
      <alignment/>
    </xf>
    <xf numFmtId="0" fontId="7" fillId="0" borderId="0" xfId="0" applyFont="1" applyFill="1" applyBorder="1" applyAlignment="1">
      <alignment/>
    </xf>
    <xf numFmtId="4" fontId="0" fillId="0" borderId="14" xfId="0" applyNumberFormat="1" applyFont="1" applyFill="1" applyBorder="1" applyAlignment="1">
      <alignment horizontal="right"/>
    </xf>
    <xf numFmtId="0" fontId="0" fillId="0" borderId="0" xfId="0" applyFont="1" applyFill="1" applyBorder="1" applyAlignment="1">
      <alignment/>
    </xf>
    <xf numFmtId="4" fontId="0" fillId="0" borderId="26" xfId="0" applyNumberFormat="1" applyFont="1" applyFill="1" applyBorder="1" applyAlignment="1">
      <alignment horizontal="right"/>
    </xf>
    <xf numFmtId="4" fontId="0" fillId="0" borderId="14" xfId="0" applyNumberFormat="1" applyFont="1" applyFill="1" applyBorder="1" applyAlignment="1">
      <alignment horizontal="center"/>
    </xf>
    <xf numFmtId="4" fontId="0" fillId="0" borderId="33" xfId="0" applyNumberFormat="1" applyFont="1" applyFill="1" applyBorder="1" applyAlignment="1">
      <alignment horizontal="right"/>
    </xf>
    <xf numFmtId="3" fontId="0" fillId="0" borderId="0" xfId="0" applyNumberFormat="1" applyFont="1" applyFill="1" applyBorder="1" applyAlignment="1">
      <alignment horizontal="right"/>
    </xf>
    <xf numFmtId="3" fontId="5" fillId="0" borderId="13" xfId="0" applyNumberFormat="1" applyFont="1" applyFill="1" applyBorder="1" applyAlignment="1">
      <alignment horizontal="center"/>
    </xf>
    <xf numFmtId="4" fontId="1" fillId="0" borderId="29" xfId="0" applyNumberFormat="1" applyFont="1" applyFill="1" applyBorder="1" applyAlignment="1">
      <alignment horizontal="right"/>
    </xf>
    <xf numFmtId="4" fontId="11" fillId="0" borderId="0" xfId="0" applyNumberFormat="1" applyFont="1" applyFill="1" applyBorder="1" applyAlignment="1">
      <alignment horizontal="right"/>
    </xf>
    <xf numFmtId="4" fontId="0" fillId="0" borderId="18" xfId="0" applyNumberFormat="1" applyFont="1" applyFill="1" applyBorder="1" applyAlignment="1">
      <alignment horizontal="right"/>
    </xf>
    <xf numFmtId="4" fontId="1" fillId="0" borderId="21" xfId="0" applyNumberFormat="1" applyFont="1" applyFill="1" applyBorder="1" applyAlignment="1">
      <alignment horizontal="center"/>
    </xf>
    <xf numFmtId="0" fontId="11" fillId="0" borderId="13" xfId="0" applyFont="1" applyFill="1" applyBorder="1" applyAlignment="1">
      <alignment/>
    </xf>
    <xf numFmtId="4" fontId="5" fillId="0" borderId="13" xfId="0" applyNumberFormat="1" applyFont="1" applyFill="1" applyBorder="1" applyAlignment="1">
      <alignment horizontal="center"/>
    </xf>
    <xf numFmtId="4" fontId="1" fillId="0" borderId="14" xfId="0" applyNumberFormat="1" applyFont="1" applyFill="1" applyBorder="1" applyAlignment="1">
      <alignment horizontal="right"/>
    </xf>
    <xf numFmtId="4" fontId="0" fillId="0" borderId="13" xfId="0" applyNumberFormat="1" applyFont="1" applyFill="1" applyBorder="1" applyAlignment="1">
      <alignment horizontal="center"/>
    </xf>
    <xf numFmtId="4" fontId="1" fillId="0" borderId="18" xfId="0" applyNumberFormat="1" applyFont="1" applyFill="1" applyBorder="1" applyAlignment="1">
      <alignment horizontal="right"/>
    </xf>
    <xf numFmtId="4" fontId="1" fillId="0" borderId="22" xfId="0" applyNumberFormat="1" applyFont="1" applyFill="1" applyBorder="1" applyAlignment="1">
      <alignment horizontal="right"/>
    </xf>
    <xf numFmtId="3" fontId="0" fillId="0" borderId="0" xfId="0" applyNumberFormat="1" applyFont="1" applyFill="1" applyBorder="1" applyAlignment="1">
      <alignment horizontal="left"/>
    </xf>
    <xf numFmtId="0" fontId="11" fillId="0" borderId="13" xfId="0" applyFont="1" applyFill="1" applyBorder="1" applyAlignment="1">
      <alignment/>
    </xf>
    <xf numFmtId="3" fontId="0" fillId="0" borderId="15" xfId="0" applyNumberFormat="1" applyFont="1" applyFill="1" applyBorder="1" applyAlignment="1">
      <alignment horizontal="right"/>
    </xf>
    <xf numFmtId="3" fontId="0" fillId="0" borderId="16" xfId="0" applyNumberFormat="1" applyFont="1" applyFill="1" applyBorder="1" applyAlignment="1">
      <alignment horizontal="right"/>
    </xf>
    <xf numFmtId="4" fontId="0" fillId="0" borderId="17" xfId="0" applyNumberFormat="1" applyFont="1" applyFill="1" applyBorder="1" applyAlignment="1">
      <alignment/>
    </xf>
    <xf numFmtId="4" fontId="0" fillId="0" borderId="35" xfId="0" applyNumberFormat="1" applyFont="1" applyFill="1" applyBorder="1" applyAlignment="1">
      <alignment horizontal="right"/>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3" fontId="0" fillId="0" borderId="11" xfId="0" applyNumberFormat="1" applyFont="1" applyFill="1" applyBorder="1" applyAlignment="1">
      <alignment horizontal="right"/>
    </xf>
    <xf numFmtId="4" fontId="0" fillId="0" borderId="11" xfId="0" applyNumberFormat="1" applyFont="1" applyFill="1" applyBorder="1" applyAlignment="1">
      <alignment/>
    </xf>
    <xf numFmtId="3" fontId="0" fillId="0" borderId="11" xfId="0" applyNumberFormat="1" applyFont="1" applyFill="1" applyBorder="1" applyAlignment="1">
      <alignment/>
    </xf>
    <xf numFmtId="4" fontId="0" fillId="0" borderId="12" xfId="0" applyNumberFormat="1" applyFont="1" applyFill="1" applyBorder="1" applyAlignment="1">
      <alignment horizontal="right"/>
    </xf>
    <xf numFmtId="0" fontId="16" fillId="0" borderId="13" xfId="0" applyFont="1" applyFill="1" applyBorder="1" applyAlignment="1">
      <alignment horizontal="left" vertical="center"/>
    </xf>
    <xf numFmtId="4" fontId="0" fillId="0" borderId="0" xfId="0" applyNumberFormat="1" applyFont="1" applyFill="1" applyBorder="1" applyAlignment="1">
      <alignment/>
    </xf>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4" fontId="0" fillId="0" borderId="16" xfId="0" applyNumberFormat="1" applyFont="1" applyFill="1" applyBorder="1" applyAlignment="1">
      <alignment/>
    </xf>
    <xf numFmtId="3" fontId="0" fillId="0" borderId="16" xfId="0" applyNumberFormat="1" applyFont="1" applyFill="1" applyBorder="1" applyAlignment="1">
      <alignment/>
    </xf>
    <xf numFmtId="4" fontId="0" fillId="0" borderId="17" xfId="0" applyNumberFormat="1" applyFont="1" applyFill="1" applyBorder="1" applyAlignment="1">
      <alignment horizontal="right"/>
    </xf>
    <xf numFmtId="3" fontId="0" fillId="0" borderId="15" xfId="0" applyNumberFormat="1" applyFont="1" applyFill="1" applyBorder="1" applyAlignment="1">
      <alignment/>
    </xf>
    <xf numFmtId="3" fontId="1" fillId="0" borderId="17" xfId="0" applyNumberFormat="1" applyFont="1" applyFill="1" applyBorder="1" applyAlignment="1">
      <alignment horizontal="right"/>
    </xf>
    <xf numFmtId="0" fontId="6" fillId="0" borderId="36"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3" fontId="0" fillId="0" borderId="12" xfId="0" applyNumberFormat="1" applyFont="1" applyFill="1" applyBorder="1" applyAlignment="1">
      <alignment/>
    </xf>
    <xf numFmtId="3" fontId="1" fillId="0" borderId="36" xfId="0" applyNumberFormat="1" applyFont="1" applyFill="1" applyBorder="1" applyAlignment="1">
      <alignment horizontal="right"/>
    </xf>
    <xf numFmtId="0" fontId="1" fillId="0" borderId="18" xfId="0" applyFont="1" applyFill="1" applyBorder="1" applyAlignment="1">
      <alignment/>
    </xf>
    <xf numFmtId="3" fontId="0" fillId="0" borderId="14" xfId="0" applyNumberFormat="1" applyFont="1" applyFill="1" applyBorder="1" applyAlignment="1">
      <alignment/>
    </xf>
    <xf numFmtId="0" fontId="7" fillId="0" borderId="18" xfId="0" applyFont="1" applyFill="1" applyBorder="1" applyAlignment="1">
      <alignment/>
    </xf>
    <xf numFmtId="0" fontId="0" fillId="0" borderId="14" xfId="0" applyFont="1" applyFill="1" applyBorder="1" applyAlignment="1">
      <alignment/>
    </xf>
    <xf numFmtId="3" fontId="1" fillId="0" borderId="14" xfId="0" applyNumberFormat="1" applyFont="1" applyFill="1" applyBorder="1" applyAlignment="1">
      <alignment/>
    </xf>
    <xf numFmtId="0" fontId="0" fillId="0" borderId="18" xfId="0" applyFont="1" applyFill="1" applyBorder="1" applyAlignment="1">
      <alignment/>
    </xf>
    <xf numFmtId="4" fontId="0" fillId="0" borderId="14" xfId="0" applyNumberFormat="1" applyFont="1" applyFill="1" applyBorder="1" applyAlignment="1">
      <alignment horizontal="center"/>
    </xf>
    <xf numFmtId="4" fontId="0" fillId="0" borderId="23" xfId="0" applyNumberFormat="1" applyFont="1" applyFill="1" applyBorder="1" applyAlignment="1">
      <alignment horizontal="right"/>
    </xf>
    <xf numFmtId="4" fontId="0" fillId="0" borderId="23" xfId="0" applyNumberFormat="1" applyFont="1" applyFill="1" applyBorder="1" applyAlignment="1">
      <alignment horizontal="center"/>
    </xf>
    <xf numFmtId="3" fontId="1" fillId="0" borderId="17" xfId="0" applyNumberFormat="1" applyFont="1" applyFill="1" applyBorder="1" applyAlignment="1">
      <alignment horizontal="left"/>
    </xf>
    <xf numFmtId="4" fontId="1" fillId="0" borderId="37" xfId="0" applyNumberFormat="1" applyFont="1" applyFill="1" applyBorder="1" applyAlignment="1">
      <alignment horizontal="right"/>
    </xf>
    <xf numFmtId="0" fontId="0" fillId="0" borderId="18" xfId="0" applyFont="1" applyFill="1" applyBorder="1" applyAlignment="1">
      <alignment/>
    </xf>
    <xf numFmtId="3" fontId="1" fillId="0" borderId="10" xfId="0" applyNumberFormat="1" applyFont="1" applyFill="1" applyBorder="1" applyAlignment="1">
      <alignment/>
    </xf>
    <xf numFmtId="3" fontId="1" fillId="0" borderId="11" xfId="0" applyNumberFormat="1" applyFont="1" applyFill="1" applyBorder="1" applyAlignment="1">
      <alignment/>
    </xf>
    <xf numFmtId="4" fontId="0" fillId="0" borderId="33" xfId="0" applyNumberFormat="1" applyFont="1" applyFill="1" applyBorder="1" applyAlignment="1">
      <alignment horizontal="right"/>
    </xf>
    <xf numFmtId="3" fontId="1" fillId="0" borderId="13" xfId="0" applyNumberFormat="1" applyFont="1" applyFill="1" applyBorder="1" applyAlignment="1">
      <alignment/>
    </xf>
    <xf numFmtId="3" fontId="1" fillId="0" borderId="0" xfId="0" applyNumberFormat="1" applyFont="1" applyFill="1" applyBorder="1" applyAlignment="1">
      <alignment/>
    </xf>
    <xf numFmtId="0" fontId="1" fillId="0" borderId="18" xfId="0" applyFont="1" applyFill="1" applyBorder="1" applyAlignment="1">
      <alignment horizontal="left"/>
    </xf>
    <xf numFmtId="0" fontId="1" fillId="0" borderId="13" xfId="0" applyFont="1" applyFill="1" applyBorder="1" applyAlignment="1">
      <alignment horizontal="left"/>
    </xf>
    <xf numFmtId="0" fontId="1" fillId="0" borderId="0" xfId="0" applyFont="1" applyFill="1" applyBorder="1" applyAlignment="1">
      <alignment horizontal="left"/>
    </xf>
    <xf numFmtId="0" fontId="1" fillId="0" borderId="14" xfId="0" applyFont="1" applyFill="1" applyBorder="1" applyAlignment="1">
      <alignment horizontal="left"/>
    </xf>
    <xf numFmtId="3" fontId="0" fillId="0" borderId="13" xfId="0" applyNumberFormat="1" applyFont="1"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1" fillId="0" borderId="18" xfId="0" applyFont="1" applyFill="1" applyBorder="1" applyAlignment="1">
      <alignment/>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0" fillId="0" borderId="18" xfId="0" applyFont="1" applyFill="1" applyBorder="1" applyAlignment="1">
      <alignment horizontal="left"/>
    </xf>
    <xf numFmtId="4" fontId="0" fillId="0" borderId="33" xfId="0" applyNumberFormat="1" applyFont="1" applyFill="1" applyBorder="1" applyAlignment="1">
      <alignment/>
    </xf>
    <xf numFmtId="0" fontId="7" fillId="0" borderId="18" xfId="0" applyFont="1" applyFill="1" applyBorder="1" applyAlignment="1">
      <alignment/>
    </xf>
    <xf numFmtId="3" fontId="1" fillId="0" borderId="13"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14" xfId="0" applyNumberFormat="1" applyFont="1" applyFill="1" applyBorder="1" applyAlignment="1">
      <alignment horizontal="left"/>
    </xf>
    <xf numFmtId="3" fontId="5" fillId="0" borderId="13" xfId="0" applyNumberFormat="1" applyFont="1" applyFill="1" applyBorder="1" applyAlignment="1">
      <alignment/>
    </xf>
    <xf numFmtId="0" fontId="0" fillId="0" borderId="18" xfId="0" applyFont="1" applyFill="1" applyBorder="1" applyAlignment="1">
      <alignment vertical="center"/>
    </xf>
    <xf numFmtId="4" fontId="0" fillId="0" borderId="26" xfId="0" applyNumberFormat="1" applyFont="1" applyFill="1" applyBorder="1" applyAlignment="1">
      <alignment/>
    </xf>
    <xf numFmtId="4" fontId="1" fillId="0" borderId="33" xfId="0" applyNumberFormat="1" applyFont="1" applyFill="1" applyBorder="1" applyAlignment="1">
      <alignment horizontal="right"/>
    </xf>
    <xf numFmtId="4" fontId="0" fillId="0" borderId="13" xfId="0" applyNumberFormat="1" applyFont="1" applyFill="1" applyBorder="1" applyAlignment="1">
      <alignment/>
    </xf>
    <xf numFmtId="4" fontId="5" fillId="0" borderId="13" xfId="0" applyNumberFormat="1" applyFont="1" applyFill="1" applyBorder="1" applyAlignment="1">
      <alignment horizontal="right"/>
    </xf>
    <xf numFmtId="4" fontId="5" fillId="0" borderId="13" xfId="0" applyNumberFormat="1" applyFont="1" applyFill="1" applyBorder="1" applyAlignment="1">
      <alignment/>
    </xf>
    <xf numFmtId="4" fontId="0" fillId="0" borderId="33"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0" xfId="0" applyNumberFormat="1" applyFont="1" applyFill="1" applyBorder="1" applyAlignment="1">
      <alignment horizontal="center"/>
    </xf>
    <xf numFmtId="3" fontId="5" fillId="0" borderId="14" xfId="0" applyNumberFormat="1" applyFont="1" applyFill="1" applyBorder="1" applyAlignment="1">
      <alignment horizontal="center"/>
    </xf>
    <xf numFmtId="0" fontId="5" fillId="0" borderId="35" xfId="0" applyFont="1" applyFill="1" applyBorder="1" applyAlignment="1">
      <alignment/>
    </xf>
    <xf numFmtId="3" fontId="5" fillId="0" borderId="15" xfId="0" applyNumberFormat="1" applyFont="1" applyFill="1" applyBorder="1" applyAlignment="1">
      <alignment horizontal="center"/>
    </xf>
    <xf numFmtId="3" fontId="5" fillId="0" borderId="16" xfId="0" applyNumberFormat="1" applyFont="1" applyFill="1" applyBorder="1" applyAlignment="1">
      <alignment horizontal="center"/>
    </xf>
    <xf numFmtId="3" fontId="5" fillId="0" borderId="17" xfId="0" applyNumberFormat="1" applyFont="1" applyFill="1" applyBorder="1" applyAlignment="1">
      <alignment horizontal="center"/>
    </xf>
    <xf numFmtId="3" fontId="5" fillId="0" borderId="15" xfId="0" applyNumberFormat="1" applyFont="1" applyFill="1" applyBorder="1" applyAlignment="1">
      <alignment/>
    </xf>
    <xf numFmtId="3" fontId="5" fillId="0" borderId="16" xfId="0" applyNumberFormat="1" applyFont="1" applyFill="1" applyBorder="1" applyAlignment="1">
      <alignment/>
    </xf>
    <xf numFmtId="3" fontId="5" fillId="0" borderId="17" xfId="0" applyNumberFormat="1" applyFont="1" applyFill="1" applyBorder="1" applyAlignment="1">
      <alignment horizontal="right"/>
    </xf>
    <xf numFmtId="0" fontId="5" fillId="0" borderId="0" xfId="0" applyFont="1" applyFill="1" applyAlignment="1">
      <alignment/>
    </xf>
    <xf numFmtId="3" fontId="5" fillId="0" borderId="0" xfId="0" applyNumberFormat="1" applyFont="1" applyFill="1" applyAlignment="1">
      <alignment horizontal="center"/>
    </xf>
    <xf numFmtId="3" fontId="5" fillId="0" borderId="0" xfId="0" applyNumberFormat="1" applyFont="1" applyFill="1" applyAlignment="1">
      <alignment/>
    </xf>
    <xf numFmtId="3" fontId="5" fillId="0" borderId="0" xfId="0" applyNumberFormat="1" applyFont="1" applyFill="1" applyAlignment="1">
      <alignment horizontal="right"/>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Border="1" applyAlignment="1">
      <alignment horizontal="center"/>
    </xf>
    <xf numFmtId="0" fontId="14" fillId="0" borderId="15" xfId="0" applyFont="1" applyFill="1" applyBorder="1" applyAlignment="1">
      <alignment horizontal="center"/>
    </xf>
    <xf numFmtId="0" fontId="14" fillId="0" borderId="16" xfId="0" applyFont="1" applyFill="1" applyBorder="1" applyAlignment="1">
      <alignment horizontal="center"/>
    </xf>
    <xf numFmtId="0" fontId="14" fillId="0" borderId="14" xfId="0" applyFont="1" applyFill="1" applyBorder="1" applyAlignment="1">
      <alignment horizontal="center"/>
    </xf>
    <xf numFmtId="0" fontId="1" fillId="0" borderId="13" xfId="0" applyFont="1" applyFill="1" applyBorder="1" applyAlignment="1">
      <alignment horizontal="left"/>
    </xf>
    <xf numFmtId="0" fontId="1" fillId="0" borderId="0" xfId="0" applyFont="1" applyFill="1" applyBorder="1" applyAlignment="1">
      <alignment horizontal="left"/>
    </xf>
    <xf numFmtId="0" fontId="1" fillId="0" borderId="14" xfId="0" applyFont="1" applyFill="1" applyBorder="1" applyAlignment="1">
      <alignment horizontal="left"/>
    </xf>
    <xf numFmtId="3" fontId="1" fillId="0" borderId="13"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14" xfId="0" applyNumberFormat="1" applyFont="1" applyFill="1" applyBorder="1" applyAlignment="1">
      <alignment horizontal="left"/>
    </xf>
    <xf numFmtId="0" fontId="1" fillId="0" borderId="0" xfId="0" applyFont="1" applyFill="1" applyBorder="1" applyAlignment="1">
      <alignment/>
    </xf>
    <xf numFmtId="0" fontId="5" fillId="0" borderId="15" xfId="0" applyFont="1" applyFill="1" applyBorder="1" applyAlignment="1">
      <alignment/>
    </xf>
    <xf numFmtId="3" fontId="36" fillId="0" borderId="0" xfId="0" applyNumberFormat="1" applyFont="1" applyFill="1" applyBorder="1" applyAlignment="1">
      <alignment horizontal="center"/>
    </xf>
    <xf numFmtId="0" fontId="37" fillId="0" borderId="0" xfId="0" applyFont="1" applyFill="1" applyBorder="1" applyAlignment="1">
      <alignment/>
    </xf>
    <xf numFmtId="0" fontId="63" fillId="0" borderId="0" xfId="0" applyFont="1" applyBorder="1" applyAlignment="1">
      <alignment horizontal="center" vertical="center"/>
    </xf>
    <xf numFmtId="3" fontId="38"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0" fontId="35" fillId="0" borderId="0" xfId="0" applyFont="1" applyBorder="1" applyAlignment="1">
      <alignment horizontal="center"/>
    </xf>
    <xf numFmtId="0" fontId="63" fillId="0" borderId="0" xfId="0" applyFont="1" applyBorder="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130</xdr:row>
      <xdr:rowOff>0</xdr:rowOff>
    </xdr:from>
    <xdr:to>
      <xdr:col>10</xdr:col>
      <xdr:colOff>0</xdr:colOff>
      <xdr:row>130</xdr:row>
      <xdr:rowOff>0</xdr:rowOff>
    </xdr:to>
    <xdr:sp>
      <xdr:nvSpPr>
        <xdr:cNvPr id="1" name="Text Box 3"/>
        <xdr:cNvSpPr txBox="1">
          <a:spLocks noChangeArrowheads="1"/>
        </xdr:cNvSpPr>
      </xdr:nvSpPr>
      <xdr:spPr>
        <a:xfrm>
          <a:off x="38100" y="21745575"/>
          <a:ext cx="15640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1619250</xdr:colOff>
      <xdr:row>130</xdr:row>
      <xdr:rowOff>0</xdr:rowOff>
    </xdr:from>
    <xdr:to>
      <xdr:col>4</xdr:col>
      <xdr:colOff>1028700</xdr:colOff>
      <xdr:row>130</xdr:row>
      <xdr:rowOff>0</xdr:rowOff>
    </xdr:to>
    <xdr:pic>
      <xdr:nvPicPr>
        <xdr:cNvPr id="2" name="Picture 4" descr="bkr-final"/>
        <xdr:cNvPicPr preferRelativeResize="1">
          <a:picLocks noChangeAspect="1"/>
        </xdr:cNvPicPr>
      </xdr:nvPicPr>
      <xdr:blipFill>
        <a:blip r:embed="rId1"/>
        <a:srcRect l="4205" t="17547" r="4679" b="18086"/>
        <a:stretch>
          <a:fillRect/>
        </a:stretch>
      </xdr:blipFill>
      <xdr:spPr>
        <a:xfrm>
          <a:off x="1619250" y="21745575"/>
          <a:ext cx="626745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3" name="Picture 8"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4" name="Picture 10"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5" name="Picture 11"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6" name="Picture 13"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7" name="Picture 14"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8" name="Picture 15"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9" name="Picture 17"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10" name="Picture 18"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11" name="Picture 19"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xdr:from>
      <xdr:col>7</xdr:col>
      <xdr:colOff>0</xdr:colOff>
      <xdr:row>130</xdr:row>
      <xdr:rowOff>0</xdr:rowOff>
    </xdr:from>
    <xdr:to>
      <xdr:col>7</xdr:col>
      <xdr:colOff>1028700</xdr:colOff>
      <xdr:row>130</xdr:row>
      <xdr:rowOff>0</xdr:rowOff>
    </xdr:to>
    <xdr:pic>
      <xdr:nvPicPr>
        <xdr:cNvPr id="12" name="Picture 20" descr="bkr-final"/>
        <xdr:cNvPicPr preferRelativeResize="1">
          <a:picLocks noChangeAspect="1"/>
        </xdr:cNvPicPr>
      </xdr:nvPicPr>
      <xdr:blipFill>
        <a:blip r:embed="rId1"/>
        <a:srcRect l="4205" t="17547" r="4679" b="18086"/>
        <a:stretch>
          <a:fillRect/>
        </a:stretch>
      </xdr:blipFill>
      <xdr:spPr>
        <a:xfrm>
          <a:off x="10067925" y="21745575"/>
          <a:ext cx="1028700" cy="0"/>
        </a:xfrm>
        <a:prstGeom prst="rect">
          <a:avLst/>
        </a:prstGeom>
        <a:noFill/>
        <a:ln w="9525" cmpd="sng">
          <a:noFill/>
        </a:ln>
      </xdr:spPr>
    </xdr:pic>
    <xdr:clientData/>
  </xdr:twoCellAnchor>
  <xdr:twoCellAnchor editAs="oneCell">
    <xdr:from>
      <xdr:col>0</xdr:col>
      <xdr:colOff>276225</xdr:colOff>
      <xdr:row>0</xdr:row>
      <xdr:rowOff>114300</xdr:rowOff>
    </xdr:from>
    <xdr:to>
      <xdr:col>0</xdr:col>
      <xdr:colOff>1114425</xdr:colOff>
      <xdr:row>3</xdr:row>
      <xdr:rowOff>200025</xdr:rowOff>
    </xdr:to>
    <xdr:pic>
      <xdr:nvPicPr>
        <xdr:cNvPr id="13" name="14 - Εικόνα" descr="εθνόσημο.png"/>
        <xdr:cNvPicPr preferRelativeResize="1">
          <a:picLocks noChangeAspect="1"/>
        </xdr:cNvPicPr>
      </xdr:nvPicPr>
      <xdr:blipFill>
        <a:blip r:embed="rId2"/>
        <a:stretch>
          <a:fillRect/>
        </a:stretch>
      </xdr:blipFill>
      <xdr:spPr>
        <a:xfrm>
          <a:off x="276225" y="114300"/>
          <a:ext cx="838200" cy="514350"/>
        </a:xfrm>
        <a:prstGeom prst="rect">
          <a:avLst/>
        </a:prstGeom>
        <a:noFill/>
        <a:ln w="9525" cmpd="sng">
          <a:noFill/>
        </a:ln>
      </xdr:spPr>
    </xdr:pic>
    <xdr:clientData/>
  </xdr:twoCellAnchor>
  <xdr:twoCellAnchor>
    <xdr:from>
      <xdr:col>0</xdr:col>
      <xdr:colOff>123825</xdr:colOff>
      <xdr:row>131</xdr:row>
      <xdr:rowOff>104775</xdr:rowOff>
    </xdr:from>
    <xdr:to>
      <xdr:col>9</xdr:col>
      <xdr:colOff>990600</xdr:colOff>
      <xdr:row>173</xdr:row>
      <xdr:rowOff>57150</xdr:rowOff>
    </xdr:to>
    <xdr:sp>
      <xdr:nvSpPr>
        <xdr:cNvPr id="14" name="TextBox 1"/>
        <xdr:cNvSpPr txBox="1">
          <a:spLocks noChangeArrowheads="1"/>
        </xdr:cNvSpPr>
      </xdr:nvSpPr>
      <xdr:spPr>
        <a:xfrm>
          <a:off x="123825" y="22012275"/>
          <a:ext cx="15430500" cy="5953125"/>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Έκθεση Ελέγχου Ανεξάρτητου Ορκωτού Ελεγκτή Λογιστή</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Προς το Δημοτικό Συμβούλιο του Δήμου Ρόδου Νομού Δωδεκανήσου</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Έκθεση επί των Οικονομικών Καταστάσεων: </a:t>
          </a:r>
          <a:r>
            <a:rPr lang="en-US" cap="none" sz="1050" b="0" i="0" u="none" baseline="0">
              <a:solidFill>
                <a:srgbClr val="000000"/>
              </a:solidFill>
              <a:latin typeface="Calibri"/>
              <a:ea typeface="Calibri"/>
              <a:cs typeface="Calibri"/>
            </a:rPr>
            <a:t>Ελέγξαμε τις ανωτέρω οικονομικές καταστάσεις του Δήμου Ρόδου Νομού Δωδεκανήσου οι οποίες αποτελούνται από τον ισολογισμό της 31</a:t>
          </a:r>
          <a:r>
            <a:rPr lang="en-US" cap="none" sz="1050" b="0" i="0" u="none" baseline="30000">
              <a:solidFill>
                <a:srgbClr val="000000"/>
              </a:solidFill>
              <a:latin typeface="Calibri"/>
              <a:ea typeface="Calibri"/>
              <a:cs typeface="Calibri"/>
            </a:rPr>
            <a:t>ης</a:t>
          </a:r>
          <a:r>
            <a:rPr lang="en-US" cap="none" sz="1050" b="0" i="0" u="none" baseline="0">
              <a:solidFill>
                <a:srgbClr val="000000"/>
              </a:solidFill>
              <a:latin typeface="Calibri"/>
              <a:ea typeface="Calibri"/>
              <a:cs typeface="Calibri"/>
            </a:rPr>
            <a:t>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050" b="1" i="0" u="sng" baseline="0">
              <a:solidFill>
                <a:srgbClr val="000000"/>
              </a:solidFill>
              <a:latin typeface="Calibri"/>
              <a:ea typeface="Calibri"/>
              <a:cs typeface="Calibri"/>
            </a:rPr>
            <a:t>Ευθύνη της Διοίκησης για τις Οικονομικές Καταστάσεις: </a:t>
          </a:r>
          <a:r>
            <a:rPr lang="en-US" cap="none" sz="105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το Π.Δ. 315/1999 «Κλαδικό Λογιστικό Σχέδιο Οργανισμών Τοπικής Αυτοδιοίκησης»,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a:t>
          </a:r>
          <a:r>
            <a:rPr lang="en-US" cap="none" sz="1050" b="1" i="0" u="sng" baseline="0">
              <a:solidFill>
                <a:srgbClr val="000000"/>
              </a:solidFill>
              <a:latin typeface="Calibri"/>
              <a:ea typeface="Calibri"/>
              <a:cs typeface="Calibri"/>
            </a:rPr>
            <a:t> Ευθύνη του Ελεγκτή: </a:t>
          </a:r>
          <a:r>
            <a:rPr lang="en-US" cap="none" sz="105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Επίσης λάβαμε υπόψη μας και τις σχετικές διατάξεις του Δημοτικού και Κοινοτικού Κώδικα (ν. 3463/2006 όπως ισχύει).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του Δήμου,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δικλίδων του Δήμου.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050" b="1" i="0" u="sng" baseline="0">
              <a:solidFill>
                <a:srgbClr val="000000"/>
              </a:solidFill>
              <a:latin typeface="Calibri"/>
              <a:ea typeface="Calibri"/>
              <a:cs typeface="Calibri"/>
            </a:rPr>
            <a:t>Βάση για Γνώμη με Επιφύλαξη:</a:t>
          </a:r>
          <a:r>
            <a:rPr lang="en-US" cap="none" sz="1050" b="0" i="0" u="none" baseline="0">
              <a:solidFill>
                <a:srgbClr val="000000"/>
              </a:solidFill>
              <a:latin typeface="Calibri"/>
              <a:ea typeface="Calibri"/>
              <a:cs typeface="Calibri"/>
            </a:rPr>
            <a:t> Από τον έλεγχο μας προέκυψαν τα εξής:</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O </a:t>
          </a:r>
          <a:r>
            <a:rPr lang="en-US" cap="none" sz="1050" b="0" i="0" u="none" baseline="0">
              <a:solidFill>
                <a:srgbClr val="000000"/>
              </a:solidFill>
              <a:latin typeface="Calibri"/>
              <a:ea typeface="Calibri"/>
              <a:cs typeface="Calibri"/>
            </a:rPr>
            <a:t>λογαριασμός του ενεργητικού «Τίτλοι πάγιας επένδυσης» και αντίστοιχα ο λογαριασμός του παθητικού «Κεφάλαιο» εμφανίζονται μειωμένοι κατά το ποσό των € 424.244,83 που αφορά σε διαφορά, σχετικά με οκτώ (8) συγχωνευθείσες δημοτικές επιχειρήσεις, μεταξύ της συνολικής αξίας κτήσεως όπως αυτή προκύπτει από τα βιβλία του Δήμου (€ 3.131.357,05) και των αντίστοιχων συστατικών πράξεων τους όπως αυτές αναφέρονται στο σχετικό ΦΕΚ συγχώνευσης τους (€ 3.555.601,88).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Στις απαιτήσεις του Δήμου συμπεριλαμβάνονται και υπόλοιπα συνολικού ποσού  € 530.633,06 που αφορούν απαιτήσεις από πρώην Δημοτικές Ενότητες. Κατά συνέπεια ο λογαριασμός του ενεργητικού «Απαιτήσεις από πώληση αγαθών &amp; υπηρεσιών» και αντίστοιχα ο λογαριασμός του παθητικού «Κεφάλαιο» εμφανίζονται ισόποσα αυξημένοι.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Στο λογαριασμό του Παθητικού «Επιχορηγήσεις Επενδύσεων» αναπόσβεστης αξίας €172.384.266,29 περιλαμβάνεται και κονδύλι αναπόσβεστης αξίας € 38.687.456,55 που αφορά κρατικές επιχορηγήσεις Σ.Α.Τ.Α., για το οποίο δεν τέθηκε υπόψη του ελέγχου μας αναλυτικό, ανά πάγιο στοιχείο, αρχείο επιχορηγηθέντων επενδύσεων. Για το λόγο αυτό δεν κατέστη δυνατό να ελεγχθεί ο ορθός υπολογισμός των διενεργηθέντων αποσβέσεων που αφορούν την κατηγορία «ΣΑΤΑ», με συνέπεια να διατηρούμε επιφύλαξη για τις σχετικές αποσβέσεις που  διενεργήθηκαν εντός της χρήσεως 2012 ποσού € 390.783,88 και οι οποίες περιλαμβάνονται στο λογαριασμό των αποτελεσμάτων χρήσεως «Έκτακτα και ανόργανα έσοδα» , αλλά και για το αναπόσβεστο υπόλοιπο των κρατικών επιχορηγήσεων Σ.Α.Τ.Α. € 38.687.456,55.</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Σε λογαριασμούς των βραχυπροθέσμων υποχρεώσεων περιλαμβάνονται και :</a:t>
          </a:r>
          <a:r>
            <a:rPr lang="en-US" cap="none" sz="1050" b="1" i="0" u="none" baseline="0">
              <a:solidFill>
                <a:srgbClr val="000000"/>
              </a:solidFill>
              <a:latin typeface="Calibri"/>
              <a:ea typeface="Calibri"/>
              <a:cs typeface="Calibri"/>
            </a:rPr>
            <a:t>α)</a:t>
          </a:r>
          <a:r>
            <a:rPr lang="en-US" cap="none" sz="1050" b="0" i="0" u="none" baseline="0">
              <a:solidFill>
                <a:srgbClr val="000000"/>
              </a:solidFill>
              <a:latin typeface="Calibri"/>
              <a:ea typeface="Calibri"/>
              <a:cs typeface="Calibri"/>
            </a:rPr>
            <a:t> υπόλοιπα ληξιπρόθεσμων υποχρεώσεων προς το Ελληνικό Δημόσιο συνολικού ποσού € 890.000,00 περίπου τα οποία είναι ενταγμένα σε ρυθμίσεις, </a:t>
          </a:r>
          <a:r>
            <a:rPr lang="en-US" cap="none" sz="1050" b="1" i="0" u="none" baseline="0">
              <a:solidFill>
                <a:srgbClr val="000000"/>
              </a:solidFill>
              <a:latin typeface="Calibri"/>
              <a:ea typeface="Calibri"/>
              <a:cs typeface="Calibri"/>
            </a:rPr>
            <a:t>β)</a:t>
          </a:r>
          <a:r>
            <a:rPr lang="en-US" cap="none" sz="1050" b="0" i="0" u="none" baseline="0">
              <a:solidFill>
                <a:srgbClr val="000000"/>
              </a:solidFill>
              <a:latin typeface="Calibri"/>
              <a:ea typeface="Calibri"/>
              <a:cs typeface="Calibri"/>
            </a:rPr>
            <a:t> υπόλοιπα ληξιπρόθεσμων υποχρεώσεων προς ασφαλιστικούς οργανισμούς συνολικού ποσού € 870.000,00 περίπου για τα οποία δεν έχει σχηματιστεί πρόβλεψη προσαυξήσεων το συνολικό ύψος των οποίων δεν ήταν δυνατόν να προσδιοριστεί και </a:t>
          </a:r>
          <a:r>
            <a:rPr lang="en-US" cap="none" sz="1050" b="1" i="0" u="none" baseline="0">
              <a:solidFill>
                <a:srgbClr val="000000"/>
              </a:solidFill>
              <a:latin typeface="Calibri"/>
              <a:ea typeface="Calibri"/>
              <a:cs typeface="Calibri"/>
            </a:rPr>
            <a:t>γ) </a:t>
          </a:r>
          <a:r>
            <a:rPr lang="en-US" cap="none" sz="1050" b="0" i="0" u="none" baseline="0">
              <a:solidFill>
                <a:srgbClr val="000000"/>
              </a:solidFill>
              <a:latin typeface="Calibri"/>
              <a:ea typeface="Calibri"/>
              <a:cs typeface="Calibri"/>
            </a:rPr>
            <a:t>ποσό 560.324,42 περιλαμβανόμενο στο λογαριασμό «Πιστωτές διάφοροι» για το οποίο δεν μας προσκομίστηκαν επαρκή και κατάλληλα τεκμήρια.</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Δεν έχει γίνει πρόβλεψη για δαπάνες τελεσίδικων δικαστικών υποθέσεων αφορούσες τη παρούσα και τις προηγούμενες χρήσεις συνολικού ποσού  € 850.000,00 περίπου και οι οποίες επιβάρυναν την επόμενη χρήση. Κατά συνέπεια τα αποτελέσματα της παρούσας χρήσης και τα ίδια κεφάλαια εμφανίζονται μεγαλύτερα  κατά το ποσό αυτό.  </a:t>
          </a:r>
          <a:r>
            <a:rPr lang="en-US" cap="none" sz="1050" b="1" i="0" u="none" baseline="0">
              <a:solidFill>
                <a:srgbClr val="000000"/>
              </a:solidFill>
              <a:latin typeface="Calibri"/>
              <a:ea typeface="Calibri"/>
              <a:cs typeface="Calibri"/>
            </a:rPr>
            <a:t>6)</a:t>
          </a:r>
          <a:r>
            <a:rPr lang="en-US" cap="none" sz="1050" b="0" i="0" u="none" baseline="0">
              <a:solidFill>
                <a:srgbClr val="000000"/>
              </a:solidFill>
              <a:latin typeface="Calibri"/>
              <a:ea typeface="Calibri"/>
              <a:cs typeface="Calibri"/>
            </a:rPr>
            <a:t>Από τις ληφθείσες, μέχρι την ημερομηνία χορήγησης της έκθεσής μας, επιστολές των συνεργαζομένων με το Δήμο νομικών συμβούλων, τρείς (3) από τους πέντε (5), προέκυψαν τα ακόλουθα: </a:t>
          </a:r>
          <a:r>
            <a:rPr lang="en-US" cap="none" sz="1050" b="1" i="0" u="none" baseline="0">
              <a:solidFill>
                <a:srgbClr val="000000"/>
              </a:solidFill>
              <a:latin typeface="Calibri"/>
              <a:ea typeface="Calibri"/>
              <a:cs typeface="Calibri"/>
            </a:rPr>
            <a:t>α)</a:t>
          </a:r>
          <a:r>
            <a:rPr lang="en-US" cap="none" sz="1050" b="0" i="0" u="none" baseline="0">
              <a:solidFill>
                <a:srgbClr val="000000"/>
              </a:solidFill>
              <a:latin typeface="Calibri"/>
              <a:ea typeface="Calibri"/>
              <a:cs typeface="Calibri"/>
            </a:rPr>
            <a:t> δεν γίνεται αναφορά σχετικά με τη κυριότητα των ακινήτων καθώς και τα τυχόν εμπράγματα βάρη επ’ αυτών και </a:t>
          </a:r>
          <a:r>
            <a:rPr lang="en-US" cap="none" sz="1050" b="1" i="0" u="none" baseline="0">
              <a:solidFill>
                <a:srgbClr val="000000"/>
              </a:solidFill>
              <a:latin typeface="Calibri"/>
              <a:ea typeface="Calibri"/>
              <a:cs typeface="Calibri"/>
            </a:rPr>
            <a:t>β)</a:t>
          </a:r>
          <a:r>
            <a:rPr lang="en-US" cap="none" sz="1050" b="0" i="0" u="none" baseline="0">
              <a:solidFill>
                <a:srgbClr val="000000"/>
              </a:solidFill>
              <a:latin typeface="Calibri"/>
              <a:ea typeface="Calibri"/>
              <a:cs typeface="Calibri"/>
            </a:rPr>
            <a:t> υφίσταται μεγάλο πλήθος εκκρεμών δικαστικών υποθέσεων με σημαντικά ποσά αξιώσεων αναγόμενες σε προηγούμενες χρήσεις για τις οποίες ,κατά δήλωσή τους, υπάρχει αντικειμενική αδυναμία πλήρους καταγραφής και εκτίμησης της τελικής έκβασής τους δεδομένου ότι κατά τη δικαστική εξέλιξη τους τα επιδικαζόμενα ποσά είτε περιορίζονται είτε οι υποθέσεις αυτές απορρίπτονται. Συνεπώς διατηρούμε επιφύλαξη για την ύπαρξη τυχόν εμπραγμάτων βαρών επί των ακινήτων και δεν κατέστη δυνατόν να γίνει συνολική εκτίμηση των εκκρεμών δικαστικών υποθέσεων για τις οποίες θα έπρεπε να έχει σχηματιστεί σχετική πρόβλεψη. </a:t>
          </a:r>
          <a:r>
            <a:rPr lang="en-US" cap="none" sz="1050" b="1" i="0" u="none" baseline="0">
              <a:solidFill>
                <a:srgbClr val="000000"/>
              </a:solidFill>
              <a:latin typeface="Calibri"/>
              <a:ea typeface="Calibri"/>
              <a:cs typeface="Calibri"/>
            </a:rPr>
            <a:t>7)</a:t>
          </a:r>
          <a:r>
            <a:rPr lang="en-US" cap="none" sz="1050" b="0" i="0" u="none" baseline="0">
              <a:solidFill>
                <a:srgbClr val="000000"/>
              </a:solidFill>
              <a:latin typeface="Calibri"/>
              <a:ea typeface="Calibri"/>
              <a:cs typeface="Calibri"/>
            </a:rPr>
            <a:t>Σημειώνουμε ότι η εκκαθαρισθείσα δημοτική επιχείρηση Δ.Ε.Κ.Ρ για την οποία γίνεται αναφορά στη σημείωση 1α του ισολογισμού δεν έχει ελεγχθεί φορολογικά για τις χρήσεις 2006 μέχρι την εκκαθάρισή της και κατά συνέπεια διατηρούμε επιφύλαξη για τις όποιες επιδράσεις προκύψουν στην οικονομική κατάσταση.</a:t>
          </a:r>
          <a:r>
            <a:rPr lang="en-US" cap="none" sz="1050" b="0" i="0" u="none" baseline="3000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Γνώμη με Επιφύλαξη: </a:t>
          </a:r>
          <a:r>
            <a:rPr lang="en-US" cap="none" sz="1050" b="0" i="0" u="none" baseline="0">
              <a:solidFill>
                <a:srgbClr val="000000"/>
              </a:solidFill>
              <a:latin typeface="Calibri"/>
              <a:ea typeface="Calibri"/>
              <a:cs typeface="Calibri"/>
            </a:rPr>
            <a:t>Κατά τη γνώμη μας, εκτός από τις επιπτώσεις των θεμάτων που μνημονεύονται στην παράγραφο «Βάση για Γνώμη με Επιφύλαξη» και αφού ληφθούν υπόψη και οι σημειώσεις επί του ισολογισμού, οι ανωτέρω οικονομικές καταστάσεις παρουσιάζουν εύλογα, από κάθε ουσιώδη άποψη, την οικονομική θέση του Δήμου Ρόδου Νομού Δωδεκανήσου κατά την 31</a:t>
          </a:r>
          <a:r>
            <a:rPr lang="en-US" cap="none" sz="1050" b="0" i="0" u="none" baseline="30000">
              <a:solidFill>
                <a:srgbClr val="000000"/>
              </a:solidFill>
              <a:latin typeface="Calibri"/>
              <a:ea typeface="Calibri"/>
              <a:cs typeface="Calibri"/>
            </a:rPr>
            <a:t>η</a:t>
          </a:r>
          <a:r>
            <a:rPr lang="en-US" cap="none" sz="1050" b="0" i="0" u="none" baseline="0">
              <a:solidFill>
                <a:srgbClr val="000000"/>
              </a:solidFill>
              <a:latin typeface="Calibri"/>
              <a:ea typeface="Calibri"/>
              <a:cs typeface="Calibri"/>
            </a:rPr>
            <a:t> Δεκεμβρίου 2012 και τη χρηματοοικονομική του επίδοση για τη χρήση που έληξε την ημερομηνία αυτή σύμφωνα με το Π.Δ. 315/1999 “Κλαδικό Λογιστικό Σχέδιο Οργανισμών Τοπικής Αυτοδιοίκησης”. </a:t>
          </a:r>
          <a:r>
            <a:rPr lang="en-US" cap="none" sz="1050" b="1" i="0" u="sng" baseline="0">
              <a:solidFill>
                <a:srgbClr val="000000"/>
              </a:solidFill>
              <a:latin typeface="Calibri"/>
              <a:ea typeface="Calibri"/>
              <a:cs typeface="Calibri"/>
            </a:rPr>
            <a:t>Θέμα έμφασης: </a:t>
          </a:r>
          <a:r>
            <a:rPr lang="en-US" cap="none" sz="1050" b="0" i="0" u="none" baseline="0">
              <a:solidFill>
                <a:srgbClr val="000000"/>
              </a:solidFill>
              <a:latin typeface="Calibri"/>
              <a:ea typeface="Calibri"/>
              <a:cs typeface="Calibri"/>
            </a:rPr>
            <a:t>Χωρίς να διατυπώνουμε περαιτέρω επιφύλαξη στη γνώμη μας , εφιστούμε την προσοχή σας στο γεγονός ότι δεν παρακολουθούνται λογιστικά σε λογαριασμούς τάξεως οι ληφθείσες εγγυητικές επιστολές. </a:t>
          </a:r>
          <a:r>
            <a:rPr lang="en-US" cap="none" sz="1050" b="1" i="0" u="sng" baseline="0">
              <a:solidFill>
                <a:srgbClr val="000000"/>
              </a:solidFill>
              <a:latin typeface="Calibri"/>
              <a:ea typeface="Calibri"/>
              <a:cs typeface="Calibri"/>
            </a:rPr>
            <a:t>Αναφορά επί Άλλων Νομικών και Κανονιστικών θεμάτων: </a:t>
          </a:r>
          <a:r>
            <a:rPr lang="en-US" cap="none" sz="1050" b="0" i="0" u="none" baseline="0">
              <a:solidFill>
                <a:srgbClr val="000000"/>
              </a:solidFill>
              <a:latin typeface="Calibri"/>
              <a:ea typeface="Calibri"/>
              <a:cs typeface="Calibri"/>
            </a:rPr>
            <a:t>Επαληθεύσαμε τη συμφωνία και την αντιστοίχηση του περιεχομένου της Έκθεσης Διαχειρίσεως της Οικονομικής Επιτροπής προς το Δημοτικό Συμβούλιο με τις ανωτέρω οικονομικές καταστάσεις.</a:t>
          </a:r>
          <a:r>
            <a:rPr lang="en-US" cap="none" sz="1050" b="0" i="0" u="none" baseline="0">
              <a:solidFill>
                <a:srgbClr val="000000"/>
              </a:solidFill>
              <a:latin typeface="Calibri"/>
              <a:ea typeface="Calibri"/>
              <a:cs typeface="Calibri"/>
            </a:rPr>
            <a:t>
</a:t>
          </a:r>
        </a:p>
      </xdr:txBody>
    </xdr:sp>
    <xdr:clientData/>
  </xdr:twoCellAnchor>
  <xdr:twoCellAnchor editAs="oneCell">
    <xdr:from>
      <xdr:col>8</xdr:col>
      <xdr:colOff>419100</xdr:colOff>
      <xdr:row>173</xdr:row>
      <xdr:rowOff>104775</xdr:rowOff>
    </xdr:from>
    <xdr:to>
      <xdr:col>9</xdr:col>
      <xdr:colOff>504825</xdr:colOff>
      <xdr:row>178</xdr:row>
      <xdr:rowOff>47625</xdr:rowOff>
    </xdr:to>
    <xdr:pic>
      <xdr:nvPicPr>
        <xdr:cNvPr id="15" name="Picture 3"/>
        <xdr:cNvPicPr preferRelativeResize="1">
          <a:picLocks noChangeAspect="1"/>
        </xdr:cNvPicPr>
      </xdr:nvPicPr>
      <xdr:blipFill>
        <a:blip r:embed="rId3"/>
        <a:stretch>
          <a:fillRect/>
        </a:stretch>
      </xdr:blipFill>
      <xdr:spPr>
        <a:xfrm>
          <a:off x="13868400" y="28013025"/>
          <a:ext cx="1200150" cy="838200"/>
        </a:xfrm>
        <a:prstGeom prst="rect">
          <a:avLst/>
        </a:prstGeom>
        <a:noFill/>
        <a:ln w="9525" cmpd="sng">
          <a:noFill/>
        </a:ln>
      </xdr:spPr>
    </xdr:pic>
    <xdr:clientData/>
  </xdr:twoCellAnchor>
  <xdr:twoCellAnchor>
    <xdr:from>
      <xdr:col>0</xdr:col>
      <xdr:colOff>295275</xdr:colOff>
      <xdr:row>174</xdr:row>
      <xdr:rowOff>152400</xdr:rowOff>
    </xdr:from>
    <xdr:to>
      <xdr:col>1</xdr:col>
      <xdr:colOff>504825</xdr:colOff>
      <xdr:row>179</xdr:row>
      <xdr:rowOff>19050</xdr:rowOff>
    </xdr:to>
    <xdr:sp>
      <xdr:nvSpPr>
        <xdr:cNvPr id="16" name="TextBox 2"/>
        <xdr:cNvSpPr txBox="1">
          <a:spLocks noChangeArrowheads="1"/>
        </xdr:cNvSpPr>
      </xdr:nvSpPr>
      <xdr:spPr>
        <a:xfrm>
          <a:off x="295275" y="28203525"/>
          <a:ext cx="3724275" cy="8096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Calibri"/>
              <a:ea typeface="Calibri"/>
              <a:cs typeface="Calibri"/>
            </a:rPr>
            <a:t>ΔΙΕΘΝΗΣ ΕΛΕΓΚΤΙΚΗ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ΑΝΩΝΥΜΗ ΕΤΑΙΡΕΙΑ ΟΡΚΩΤΩΝ ΕΛΕΓΚΤΩΝ ΛΟΓΙΣΤΩΝ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Πατησίων 81 &amp; Χεύδεν, 10434, Αθήνα 
</a:t>
          </a:r>
          <a:r>
            <a:rPr lang="en-US" cap="none" sz="1000" b="0" i="0" u="none" baseline="0">
              <a:solidFill>
                <a:srgbClr val="000000"/>
              </a:solidFill>
              <a:latin typeface="Calibri"/>
              <a:ea typeface="Calibri"/>
              <a:cs typeface="Calibri"/>
            </a:rPr>
            <a:t>Α.Μ. Σ.Ο.Ε.Λ. 111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4"/>
  <sheetViews>
    <sheetView tabSelected="1" zoomScalePageLayoutView="0" workbookViewId="0" topLeftCell="A151">
      <selection activeCell="H180" sqref="H180"/>
    </sheetView>
  </sheetViews>
  <sheetFormatPr defaultColWidth="9.140625" defaultRowHeight="12.75"/>
  <cols>
    <col min="1" max="1" width="52.7109375" style="194" customWidth="1"/>
    <col min="2" max="4" width="16.7109375" style="194" customWidth="1"/>
    <col min="5" max="6" width="15.7109375" style="195" customWidth="1"/>
    <col min="7" max="7" width="16.7109375" style="195" customWidth="1"/>
    <col min="8" max="8" width="50.7109375" style="196" customWidth="1"/>
    <col min="9" max="9" width="16.7109375" style="196" customWidth="1"/>
    <col min="10" max="10" width="16.7109375" style="197" customWidth="1"/>
    <col min="11" max="16384" width="9.140625" style="3" customWidth="1"/>
  </cols>
  <sheetData>
    <row r="1" spans="1:10" ht="11.25">
      <c r="A1" s="8"/>
      <c r="B1" s="9"/>
      <c r="C1" s="9"/>
      <c r="D1" s="9"/>
      <c r="E1" s="10"/>
      <c r="F1" s="10"/>
      <c r="G1" s="10"/>
      <c r="H1" s="11"/>
      <c r="I1" s="11"/>
      <c r="J1" s="12"/>
    </row>
    <row r="2" spans="1:10" ht="11.25">
      <c r="A2" s="13"/>
      <c r="B2" s="14"/>
      <c r="C2" s="14"/>
      <c r="D2" s="14"/>
      <c r="E2" s="15"/>
      <c r="F2" s="15"/>
      <c r="G2" s="15"/>
      <c r="H2" s="16"/>
      <c r="I2" s="16"/>
      <c r="J2" s="17"/>
    </row>
    <row r="3" spans="1:10" ht="11.25">
      <c r="A3" s="13"/>
      <c r="B3" s="14"/>
      <c r="C3" s="14"/>
      <c r="D3" s="14"/>
      <c r="E3" s="15"/>
      <c r="F3" s="15"/>
      <c r="G3" s="15"/>
      <c r="H3" s="16"/>
      <c r="I3" s="16"/>
      <c r="J3" s="17"/>
    </row>
    <row r="4" spans="1:10" s="6" customFormat="1" ht="18.75" customHeight="1">
      <c r="A4" s="18"/>
      <c r="B4" s="19"/>
      <c r="C4" s="19"/>
      <c r="D4" s="19"/>
      <c r="E4" s="20"/>
      <c r="F4" s="19" t="s">
        <v>119</v>
      </c>
      <c r="G4" s="21"/>
      <c r="H4" s="22"/>
      <c r="I4" s="22"/>
      <c r="J4" s="23"/>
    </row>
    <row r="5" spans="1:10" ht="15" customHeight="1" thickBot="1">
      <c r="A5" s="24"/>
      <c r="B5" s="25"/>
      <c r="C5" s="25"/>
      <c r="D5" s="25"/>
      <c r="E5" s="25" t="s">
        <v>139</v>
      </c>
      <c r="F5" s="26"/>
      <c r="G5" s="27"/>
      <c r="H5" s="26"/>
      <c r="I5" s="26"/>
      <c r="J5" s="28"/>
    </row>
    <row r="6" spans="1:11" ht="12.75" customHeight="1">
      <c r="A6" s="29" t="s">
        <v>5</v>
      </c>
      <c r="B6" s="13"/>
      <c r="C6" s="14"/>
      <c r="D6" s="30"/>
      <c r="E6" s="13"/>
      <c r="F6" s="14"/>
      <c r="G6" s="30"/>
      <c r="H6" s="31" t="s">
        <v>6</v>
      </c>
      <c r="I6" s="32"/>
      <c r="J6" s="32"/>
      <c r="K6" s="1"/>
    </row>
    <row r="7" spans="1:11" ht="12.75">
      <c r="A7" s="29"/>
      <c r="B7" s="33" t="s">
        <v>124</v>
      </c>
      <c r="C7" s="34"/>
      <c r="D7" s="35"/>
      <c r="E7" s="33" t="s">
        <v>138</v>
      </c>
      <c r="F7" s="34"/>
      <c r="G7" s="35"/>
      <c r="H7" s="36"/>
      <c r="I7" s="37" t="s">
        <v>47</v>
      </c>
      <c r="J7" s="37" t="s">
        <v>137</v>
      </c>
      <c r="K7" s="1"/>
    </row>
    <row r="8" spans="1:11" ht="12.75">
      <c r="A8" s="29"/>
      <c r="B8" s="38" t="s">
        <v>42</v>
      </c>
      <c r="C8" s="39" t="s">
        <v>43</v>
      </c>
      <c r="D8" s="40" t="s">
        <v>44</v>
      </c>
      <c r="E8" s="38" t="s">
        <v>42</v>
      </c>
      <c r="F8" s="39" t="s">
        <v>43</v>
      </c>
      <c r="G8" s="40" t="s">
        <v>44</v>
      </c>
      <c r="H8" s="36"/>
      <c r="I8" s="41" t="s">
        <v>125</v>
      </c>
      <c r="J8" s="41" t="s">
        <v>82</v>
      </c>
      <c r="K8" s="1"/>
    </row>
    <row r="9" spans="1:11" ht="12.75">
      <c r="A9" s="29" t="s">
        <v>45</v>
      </c>
      <c r="B9" s="42"/>
      <c r="C9" s="43"/>
      <c r="D9" s="44"/>
      <c r="E9" s="42"/>
      <c r="F9" s="43"/>
      <c r="G9" s="44"/>
      <c r="H9" s="45" t="s">
        <v>24</v>
      </c>
      <c r="I9" s="41"/>
      <c r="J9" s="41"/>
      <c r="K9" s="1"/>
    </row>
    <row r="10" spans="1:11" ht="13.5" thickBot="1">
      <c r="A10" s="46" t="s">
        <v>32</v>
      </c>
      <c r="B10" s="47">
        <v>3348995.6</v>
      </c>
      <c r="C10" s="48">
        <v>2626118.85</v>
      </c>
      <c r="D10" s="49">
        <f>B10-C10</f>
        <v>722876.75</v>
      </c>
      <c r="E10" s="47">
        <v>3307993.22</v>
      </c>
      <c r="F10" s="48">
        <v>2136087.61</v>
      </c>
      <c r="G10" s="49">
        <f>E10-F10</f>
        <v>1171905.6100000003</v>
      </c>
      <c r="H10" s="45"/>
      <c r="I10" s="37"/>
      <c r="J10" s="37"/>
      <c r="K10" s="1"/>
    </row>
    <row r="11" spans="1:11" ht="14.25" thickBot="1" thickTop="1">
      <c r="A11" s="13"/>
      <c r="B11" s="50"/>
      <c r="C11" s="51"/>
      <c r="D11" s="52"/>
      <c r="E11" s="50"/>
      <c r="F11" s="53"/>
      <c r="G11" s="52"/>
      <c r="H11" s="36" t="s">
        <v>7</v>
      </c>
      <c r="I11" s="54">
        <v>318193506.13</v>
      </c>
      <c r="J11" s="54">
        <v>330016293.89</v>
      </c>
      <c r="K11" s="1"/>
    </row>
    <row r="12" spans="1:11" ht="13.5" thickTop="1">
      <c r="A12" s="55" t="s">
        <v>22</v>
      </c>
      <c r="B12" s="56"/>
      <c r="C12" s="57"/>
      <c r="D12" s="58"/>
      <c r="E12" s="59"/>
      <c r="F12" s="51"/>
      <c r="G12" s="58"/>
      <c r="H12" s="60"/>
      <c r="I12" s="61"/>
      <c r="J12" s="61"/>
      <c r="K12" s="1"/>
    </row>
    <row r="13" spans="1:11" ht="12.75">
      <c r="A13" s="55" t="s">
        <v>88</v>
      </c>
      <c r="B13" s="59"/>
      <c r="C13" s="57"/>
      <c r="D13" s="58"/>
      <c r="E13" s="59"/>
      <c r="F13" s="51"/>
      <c r="G13" s="58"/>
      <c r="H13" s="36" t="s">
        <v>59</v>
      </c>
      <c r="I13" s="62"/>
      <c r="J13" s="62"/>
      <c r="K13" s="1"/>
    </row>
    <row r="14" spans="1:11" ht="13.5" thickBot="1">
      <c r="A14" s="63" t="s">
        <v>89</v>
      </c>
      <c r="B14" s="47">
        <v>2217438.94</v>
      </c>
      <c r="C14" s="48">
        <v>1529418.45</v>
      </c>
      <c r="D14" s="49">
        <f>B14-C14</f>
        <v>688020.49</v>
      </c>
      <c r="E14" s="47">
        <v>1619483.66</v>
      </c>
      <c r="F14" s="48">
        <v>1409910.72</v>
      </c>
      <c r="G14" s="49">
        <f>E14-F14</f>
        <v>209572.93999999994</v>
      </c>
      <c r="H14" s="60" t="s">
        <v>81</v>
      </c>
      <c r="I14" s="61">
        <v>982187.04</v>
      </c>
      <c r="J14" s="61">
        <v>953905.25</v>
      </c>
      <c r="K14" s="1"/>
    </row>
    <row r="15" spans="1:11" ht="13.5" thickTop="1">
      <c r="A15" s="55"/>
      <c r="B15" s="56"/>
      <c r="C15" s="51"/>
      <c r="D15" s="58"/>
      <c r="E15" s="59"/>
      <c r="F15" s="51"/>
      <c r="G15" s="58"/>
      <c r="H15" s="60" t="s">
        <v>35</v>
      </c>
      <c r="I15" s="64">
        <v>172384266.29</v>
      </c>
      <c r="J15" s="64">
        <v>150721053.86</v>
      </c>
      <c r="K15" s="1"/>
    </row>
    <row r="16" spans="1:11" ht="13.5" thickBot="1">
      <c r="A16" s="55" t="s">
        <v>21</v>
      </c>
      <c r="B16" s="56"/>
      <c r="C16" s="57"/>
      <c r="D16" s="65"/>
      <c r="E16" s="56"/>
      <c r="F16" s="57"/>
      <c r="G16" s="65"/>
      <c r="H16" s="45"/>
      <c r="I16" s="66">
        <f>SUM(I14:I15)</f>
        <v>173366453.32999998</v>
      </c>
      <c r="J16" s="66">
        <f>SUM(J14:J15)</f>
        <v>151674959.11</v>
      </c>
      <c r="K16" s="1"/>
    </row>
    <row r="17" spans="1:11" ht="13.5" thickTop="1">
      <c r="A17" s="63" t="s">
        <v>52</v>
      </c>
      <c r="B17" s="67">
        <v>128361931.87</v>
      </c>
      <c r="C17" s="51" t="s">
        <v>46</v>
      </c>
      <c r="D17" s="68">
        <f>B17</f>
        <v>128361931.87</v>
      </c>
      <c r="E17" s="67">
        <v>128351931.87</v>
      </c>
      <c r="F17" s="51" t="s">
        <v>46</v>
      </c>
      <c r="G17" s="68">
        <f>E17</f>
        <v>128351931.87</v>
      </c>
      <c r="H17" s="45"/>
      <c r="I17" s="61"/>
      <c r="J17" s="61"/>
      <c r="K17" s="1"/>
    </row>
    <row r="18" spans="1:11" ht="12.75">
      <c r="A18" s="63" t="s">
        <v>51</v>
      </c>
      <c r="B18" s="67">
        <v>100324353.47</v>
      </c>
      <c r="C18" s="69">
        <v>14180839.7</v>
      </c>
      <c r="D18" s="68">
        <f>B18-C18</f>
        <v>86143513.77</v>
      </c>
      <c r="E18" s="67">
        <v>95868540.73</v>
      </c>
      <c r="F18" s="69">
        <v>12783414.19</v>
      </c>
      <c r="G18" s="68">
        <f>E18-F18</f>
        <v>83085126.54</v>
      </c>
      <c r="H18" s="45" t="s">
        <v>70</v>
      </c>
      <c r="I18" s="61"/>
      <c r="J18" s="61"/>
      <c r="K18" s="1"/>
    </row>
    <row r="19" spans="1:11" ht="13.5" thickBot="1">
      <c r="A19" s="46" t="s">
        <v>53</v>
      </c>
      <c r="B19" s="67">
        <v>78517992.54</v>
      </c>
      <c r="C19" s="69">
        <v>15704758.43</v>
      </c>
      <c r="D19" s="68">
        <f>B19-C19</f>
        <v>62813234.11000001</v>
      </c>
      <c r="E19" s="67">
        <v>73861095.92</v>
      </c>
      <c r="F19" s="69">
        <v>14701589.65</v>
      </c>
      <c r="G19" s="68">
        <f>E19-F19</f>
        <v>59159506.27</v>
      </c>
      <c r="H19" s="60" t="s">
        <v>71</v>
      </c>
      <c r="I19" s="54">
        <v>203.77</v>
      </c>
      <c r="J19" s="54">
        <v>203.77</v>
      </c>
      <c r="K19" s="1"/>
    </row>
    <row r="20" spans="1:11" ht="13.5" thickTop="1">
      <c r="A20" s="63" t="s">
        <v>54</v>
      </c>
      <c r="B20" s="67">
        <v>11685909.09</v>
      </c>
      <c r="C20" s="69">
        <v>2633833.06</v>
      </c>
      <c r="D20" s="68">
        <f>B20-C20</f>
        <v>9052076.03</v>
      </c>
      <c r="E20" s="67">
        <v>10600562.74</v>
      </c>
      <c r="F20" s="69">
        <v>2463027.57</v>
      </c>
      <c r="G20" s="68">
        <f>E20-F20</f>
        <v>8137535.17</v>
      </c>
      <c r="H20" s="70"/>
      <c r="I20" s="61"/>
      <c r="J20" s="61"/>
      <c r="K20" s="1"/>
    </row>
    <row r="21" spans="1:11" ht="12.75">
      <c r="A21" s="63" t="s">
        <v>116</v>
      </c>
      <c r="B21" s="67">
        <v>20281799.29</v>
      </c>
      <c r="C21" s="51" t="s">
        <v>46</v>
      </c>
      <c r="D21" s="68">
        <f>B21</f>
        <v>20281799.29</v>
      </c>
      <c r="E21" s="67">
        <v>20281799.29</v>
      </c>
      <c r="F21" s="51" t="s">
        <v>46</v>
      </c>
      <c r="G21" s="68">
        <f>E21</f>
        <v>20281799.29</v>
      </c>
      <c r="H21" s="45" t="s">
        <v>25</v>
      </c>
      <c r="I21" s="61"/>
      <c r="J21" s="61"/>
      <c r="K21" s="1"/>
    </row>
    <row r="22" spans="1:11" ht="13.5" thickBot="1">
      <c r="A22" s="63" t="s">
        <v>55</v>
      </c>
      <c r="B22" s="67">
        <v>96717878.5</v>
      </c>
      <c r="C22" s="69">
        <v>51139463.87</v>
      </c>
      <c r="D22" s="68">
        <f aca="true" t="shared" si="0" ref="D22:D28">B22-C22</f>
        <v>45578414.63</v>
      </c>
      <c r="E22" s="67">
        <v>87266001.01</v>
      </c>
      <c r="F22" s="69">
        <v>46988338.87</v>
      </c>
      <c r="G22" s="68">
        <f aca="true" t="shared" si="1" ref="G22:G28">E22-F22</f>
        <v>40277662.14000001</v>
      </c>
      <c r="H22" s="60" t="s">
        <v>143</v>
      </c>
      <c r="I22" s="54">
        <f>+I97</f>
        <v>6314321.089999991</v>
      </c>
      <c r="J22" s="54">
        <v>4567741.91</v>
      </c>
      <c r="K22" s="1"/>
    </row>
    <row r="23" spans="1:11" ht="13.5" thickTop="1">
      <c r="A23" s="63" t="s">
        <v>79</v>
      </c>
      <c r="B23" s="67">
        <v>9269135.11</v>
      </c>
      <c r="C23" s="69">
        <v>2201824.7</v>
      </c>
      <c r="D23" s="68">
        <f t="shared" si="0"/>
        <v>7067310.409999999</v>
      </c>
      <c r="E23" s="67">
        <v>9109370.94</v>
      </c>
      <c r="F23" s="69">
        <v>1822556.02</v>
      </c>
      <c r="G23" s="68">
        <f t="shared" si="1"/>
        <v>7286814.92</v>
      </c>
      <c r="H23" s="60"/>
      <c r="I23" s="71"/>
      <c r="J23" s="71"/>
      <c r="K23" s="1"/>
    </row>
    <row r="24" spans="1:11" ht="12.75">
      <c r="A24" s="63" t="s">
        <v>80</v>
      </c>
      <c r="B24" s="67">
        <v>17142125.26</v>
      </c>
      <c r="C24" s="69">
        <v>4573079.71</v>
      </c>
      <c r="D24" s="68">
        <f t="shared" si="0"/>
        <v>12569045.55</v>
      </c>
      <c r="E24" s="67">
        <v>16936349.12</v>
      </c>
      <c r="F24" s="69">
        <v>4321586.27</v>
      </c>
      <c r="G24" s="68">
        <f t="shared" si="1"/>
        <v>12614762.850000001</v>
      </c>
      <c r="H24" s="72" t="s">
        <v>26</v>
      </c>
      <c r="I24" s="61"/>
      <c r="J24" s="61"/>
      <c r="K24" s="1"/>
    </row>
    <row r="25" spans="1:11" ht="13.5" thickBot="1">
      <c r="A25" s="63" t="s">
        <v>78</v>
      </c>
      <c r="B25" s="67">
        <v>51031353.17</v>
      </c>
      <c r="C25" s="69">
        <v>9696905.75</v>
      </c>
      <c r="D25" s="68">
        <f t="shared" si="0"/>
        <v>41334447.42</v>
      </c>
      <c r="E25" s="67">
        <v>50481127.96</v>
      </c>
      <c r="F25" s="69">
        <v>8544502.35</v>
      </c>
      <c r="G25" s="68">
        <f t="shared" si="1"/>
        <v>41936625.61</v>
      </c>
      <c r="H25" s="72" t="s">
        <v>72</v>
      </c>
      <c r="I25" s="73">
        <f>+I11+I16+I19+I22</f>
        <v>497874484.31999993</v>
      </c>
      <c r="J25" s="73">
        <f>+J11+J16+J19+J22</f>
        <v>486259198.68</v>
      </c>
      <c r="K25" s="1"/>
    </row>
    <row r="26" spans="1:11" ht="13.5" thickTop="1">
      <c r="A26" s="63" t="s">
        <v>56</v>
      </c>
      <c r="B26" s="67">
        <v>5006727.19</v>
      </c>
      <c r="C26" s="69">
        <v>3523207.45</v>
      </c>
      <c r="D26" s="68">
        <f t="shared" si="0"/>
        <v>1483519.7400000002</v>
      </c>
      <c r="E26" s="67">
        <v>4960112.2</v>
      </c>
      <c r="F26" s="69">
        <v>3253665.74</v>
      </c>
      <c r="G26" s="68">
        <f t="shared" si="1"/>
        <v>1706446.46</v>
      </c>
      <c r="H26" s="72"/>
      <c r="I26" s="74"/>
      <c r="J26" s="74"/>
      <c r="K26" s="1"/>
    </row>
    <row r="27" spans="1:11" ht="12.75">
      <c r="A27" s="63" t="s">
        <v>57</v>
      </c>
      <c r="B27" s="67">
        <v>11701541.99</v>
      </c>
      <c r="C27" s="69">
        <v>9710996.3</v>
      </c>
      <c r="D27" s="68">
        <f t="shared" si="0"/>
        <v>1990545.6899999995</v>
      </c>
      <c r="E27" s="67">
        <v>10769837.82</v>
      </c>
      <c r="F27" s="69">
        <v>8715218.8</v>
      </c>
      <c r="G27" s="68">
        <f t="shared" si="1"/>
        <v>2054619.0199999996</v>
      </c>
      <c r="H27" s="45" t="s">
        <v>73</v>
      </c>
      <c r="I27" s="71"/>
      <c r="J27" s="71"/>
      <c r="K27" s="1"/>
    </row>
    <row r="28" spans="1:11" ht="12.75">
      <c r="A28" s="63" t="s">
        <v>58</v>
      </c>
      <c r="B28" s="67">
        <v>10134983.06</v>
      </c>
      <c r="C28" s="69">
        <v>9134964.85</v>
      </c>
      <c r="D28" s="68">
        <f t="shared" si="0"/>
        <v>1000018.2100000009</v>
      </c>
      <c r="E28" s="67">
        <v>9040657.8</v>
      </c>
      <c r="F28" s="69">
        <v>7983402.56</v>
      </c>
      <c r="G28" s="68">
        <f t="shared" si="1"/>
        <v>1057255.2400000012</v>
      </c>
      <c r="H28" s="60" t="s">
        <v>74</v>
      </c>
      <c r="I28" s="71"/>
      <c r="J28" s="71"/>
      <c r="K28" s="1"/>
    </row>
    <row r="29" spans="1:11" ht="13.5" thickBot="1">
      <c r="A29" s="63" t="s">
        <v>90</v>
      </c>
      <c r="B29" s="75">
        <v>67969606.7</v>
      </c>
      <c r="C29" s="76" t="s">
        <v>46</v>
      </c>
      <c r="D29" s="68">
        <f>B29</f>
        <v>67969606.7</v>
      </c>
      <c r="E29" s="75">
        <v>87572021.85</v>
      </c>
      <c r="F29" s="76" t="s">
        <v>46</v>
      </c>
      <c r="G29" s="68">
        <f>E29</f>
        <v>87572021.85</v>
      </c>
      <c r="H29" s="60" t="s">
        <v>75</v>
      </c>
      <c r="I29" s="73">
        <v>519802.88</v>
      </c>
      <c r="J29" s="73">
        <v>630000</v>
      </c>
      <c r="K29" s="1"/>
    </row>
    <row r="30" spans="1:11" ht="14.25" thickBot="1" thickTop="1">
      <c r="A30" s="77"/>
      <c r="B30" s="78">
        <f aca="true" t="shared" si="2" ref="B30:G30">SUM(B17:B29)</f>
        <v>608145337.24</v>
      </c>
      <c r="C30" s="79">
        <f t="shared" si="2"/>
        <v>122499873.82</v>
      </c>
      <c r="D30" s="80">
        <f t="shared" si="2"/>
        <v>485645463.42</v>
      </c>
      <c r="E30" s="78">
        <f t="shared" si="2"/>
        <v>605099409.25</v>
      </c>
      <c r="F30" s="79">
        <f t="shared" si="2"/>
        <v>111577302.01999998</v>
      </c>
      <c r="G30" s="80">
        <f t="shared" si="2"/>
        <v>493522107.23</v>
      </c>
      <c r="H30" s="60"/>
      <c r="I30" s="71"/>
      <c r="J30" s="71"/>
      <c r="K30" s="1"/>
    </row>
    <row r="31" spans="1:11" ht="14.25" thickBot="1" thickTop="1">
      <c r="A31" s="77" t="s">
        <v>91</v>
      </c>
      <c r="B31" s="81">
        <f aca="true" t="shared" si="3" ref="B31:G31">+B14+B30</f>
        <v>610362776.1800001</v>
      </c>
      <c r="C31" s="82">
        <f t="shared" si="3"/>
        <v>124029292.27</v>
      </c>
      <c r="D31" s="83">
        <f t="shared" si="3"/>
        <v>486333483.91</v>
      </c>
      <c r="E31" s="81">
        <f t="shared" si="3"/>
        <v>606718892.91</v>
      </c>
      <c r="F31" s="82">
        <f t="shared" si="3"/>
        <v>112987212.73999998</v>
      </c>
      <c r="G31" s="83">
        <f t="shared" si="3"/>
        <v>493731680.17</v>
      </c>
      <c r="H31" s="45" t="s">
        <v>8</v>
      </c>
      <c r="I31" s="71"/>
      <c r="J31" s="71"/>
      <c r="K31" s="1"/>
    </row>
    <row r="32" spans="1:11" ht="13.5" thickTop="1">
      <c r="A32" s="63"/>
      <c r="B32" s="84"/>
      <c r="C32" s="69"/>
      <c r="D32" s="68"/>
      <c r="E32" s="84"/>
      <c r="F32" s="69"/>
      <c r="G32" s="68"/>
      <c r="H32" s="45" t="s">
        <v>27</v>
      </c>
      <c r="I32" s="74"/>
      <c r="J32" s="74"/>
      <c r="K32" s="1"/>
    </row>
    <row r="33" spans="1:11" ht="13.5" thickBot="1">
      <c r="A33" s="55" t="s">
        <v>92</v>
      </c>
      <c r="B33" s="67"/>
      <c r="C33" s="69"/>
      <c r="D33" s="85"/>
      <c r="E33" s="67"/>
      <c r="F33" s="69"/>
      <c r="G33" s="85"/>
      <c r="H33" s="60" t="s">
        <v>107</v>
      </c>
      <c r="I33" s="73">
        <v>49744132.11</v>
      </c>
      <c r="J33" s="73">
        <v>55365752.86</v>
      </c>
      <c r="K33" s="1"/>
    </row>
    <row r="34" spans="1:11" ht="13.5" thickTop="1">
      <c r="A34" s="63" t="s">
        <v>100</v>
      </c>
      <c r="B34" s="67"/>
      <c r="C34" s="69">
        <v>47351597.97</v>
      </c>
      <c r="D34" s="86"/>
      <c r="E34" s="67"/>
      <c r="F34" s="69">
        <f>47247325.52-85000.18</f>
        <v>47162325.34</v>
      </c>
      <c r="G34" s="86"/>
      <c r="H34" s="60"/>
      <c r="I34" s="74"/>
      <c r="J34" s="74"/>
      <c r="K34" s="1"/>
    </row>
    <row r="35" spans="1:11" ht="12.75">
      <c r="A35" s="63" t="s">
        <v>101</v>
      </c>
      <c r="B35" s="87"/>
      <c r="C35" s="69">
        <v>17260940.59</v>
      </c>
      <c r="D35" s="86"/>
      <c r="E35" s="87"/>
      <c r="F35" s="69">
        <v>14733597.15</v>
      </c>
      <c r="G35" s="86"/>
      <c r="H35" s="45" t="s">
        <v>9</v>
      </c>
      <c r="I35" s="61"/>
      <c r="J35" s="61"/>
      <c r="K35" s="1"/>
    </row>
    <row r="36" spans="1:11" ht="12.75">
      <c r="A36" s="63" t="s">
        <v>102</v>
      </c>
      <c r="B36" s="87"/>
      <c r="C36" s="76" t="s">
        <v>46</v>
      </c>
      <c r="D36" s="88">
        <f>+C34-C35</f>
        <v>30090657.38</v>
      </c>
      <c r="E36" s="87"/>
      <c r="F36" s="76" t="s">
        <v>46</v>
      </c>
      <c r="G36" s="88">
        <f>+F34-F35</f>
        <v>32428728.190000005</v>
      </c>
      <c r="H36" s="45"/>
      <c r="I36" s="61"/>
      <c r="J36" s="61"/>
      <c r="K36" s="1"/>
    </row>
    <row r="37" spans="1:11" ht="12.75">
      <c r="A37" s="63" t="s">
        <v>144</v>
      </c>
      <c r="B37" s="87"/>
      <c r="C37" s="51"/>
      <c r="D37" s="89">
        <v>1920</v>
      </c>
      <c r="E37" s="87"/>
      <c r="F37" s="51"/>
      <c r="G37" s="90" t="s">
        <v>46</v>
      </c>
      <c r="H37" s="60" t="s">
        <v>11</v>
      </c>
      <c r="I37" s="61">
        <v>17448097.3</v>
      </c>
      <c r="J37" s="61">
        <v>21807982.2</v>
      </c>
      <c r="K37" s="1"/>
    </row>
    <row r="38" spans="1:11" ht="13.5" thickBot="1">
      <c r="A38" s="77"/>
      <c r="B38" s="87"/>
      <c r="C38" s="51"/>
      <c r="D38" s="91">
        <f>SUM(D36:D37)</f>
        <v>30092577.38</v>
      </c>
      <c r="E38" s="87"/>
      <c r="F38" s="51"/>
      <c r="G38" s="91">
        <f>SUM(G36:G37)</f>
        <v>32428728.190000005</v>
      </c>
      <c r="H38" s="60" t="s">
        <v>108</v>
      </c>
      <c r="I38" s="61">
        <v>4335596.48</v>
      </c>
      <c r="J38" s="61">
        <v>2557389.9</v>
      </c>
      <c r="K38" s="1"/>
    </row>
    <row r="39" spans="1:11" ht="14.25" thickBot="1" thickTop="1">
      <c r="A39" s="77" t="s">
        <v>120</v>
      </c>
      <c r="B39" s="67"/>
      <c r="C39" s="69"/>
      <c r="D39" s="92">
        <f>D31+D38</f>
        <v>516426061.29</v>
      </c>
      <c r="E39" s="67"/>
      <c r="F39" s="69"/>
      <c r="G39" s="93">
        <f>G31+G38</f>
        <v>526160408.36</v>
      </c>
      <c r="H39" s="60" t="s">
        <v>12</v>
      </c>
      <c r="I39" s="61">
        <v>1180780.72</v>
      </c>
      <c r="J39" s="61">
        <v>1451966.82</v>
      </c>
      <c r="K39" s="1"/>
    </row>
    <row r="40" spans="1:11" ht="13.5" thickTop="1">
      <c r="A40" s="63"/>
      <c r="B40" s="67"/>
      <c r="C40" s="69"/>
      <c r="D40" s="68"/>
      <c r="E40" s="67"/>
      <c r="F40" s="69"/>
      <c r="G40" s="68"/>
      <c r="H40" s="60" t="s">
        <v>13</v>
      </c>
      <c r="I40" s="61">
        <v>1679596.13</v>
      </c>
      <c r="J40" s="61">
        <v>4103812.2</v>
      </c>
      <c r="K40" s="1"/>
    </row>
    <row r="41" spans="1:11" ht="12.75">
      <c r="A41" s="55" t="s">
        <v>23</v>
      </c>
      <c r="B41" s="67"/>
      <c r="C41" s="69"/>
      <c r="D41" s="68"/>
      <c r="E41" s="67"/>
      <c r="F41" s="69"/>
      <c r="G41" s="68"/>
      <c r="H41" s="60" t="s">
        <v>48</v>
      </c>
      <c r="I41" s="61">
        <v>3457441.96</v>
      </c>
      <c r="J41" s="61">
        <v>4585612.12</v>
      </c>
      <c r="K41" s="1"/>
    </row>
    <row r="42" spans="1:11" ht="12.75">
      <c r="A42" s="55" t="s">
        <v>93</v>
      </c>
      <c r="B42" s="67"/>
      <c r="C42" s="69"/>
      <c r="D42" s="68"/>
      <c r="E42" s="67"/>
      <c r="F42" s="69"/>
      <c r="G42" s="68"/>
      <c r="H42" s="60" t="s">
        <v>28</v>
      </c>
      <c r="I42" s="64">
        <v>5701888.67</v>
      </c>
      <c r="J42" s="64">
        <v>4711056.88</v>
      </c>
      <c r="K42" s="1"/>
    </row>
    <row r="43" spans="1:11" ht="13.5" thickBot="1">
      <c r="A43" s="63" t="s">
        <v>99</v>
      </c>
      <c r="B43" s="67"/>
      <c r="C43" s="69"/>
      <c r="D43" s="68"/>
      <c r="E43" s="67"/>
      <c r="F43" s="69"/>
      <c r="G43" s="68"/>
      <c r="H43" s="60"/>
      <c r="I43" s="66">
        <f>SUM(I37:I42)</f>
        <v>33803401.26</v>
      </c>
      <c r="J43" s="66">
        <f>SUM(J37:J42)</f>
        <v>39217820.12</v>
      </c>
      <c r="K43" s="1"/>
    </row>
    <row r="44" spans="1:11" ht="14.25" thickBot="1" thickTop="1">
      <c r="A44" s="63" t="s">
        <v>94</v>
      </c>
      <c r="B44" s="67"/>
      <c r="C44" s="69"/>
      <c r="D44" s="91">
        <v>14626.3</v>
      </c>
      <c r="E44" s="67"/>
      <c r="F44" s="69"/>
      <c r="G44" s="91">
        <v>14626.3</v>
      </c>
      <c r="H44" s="72" t="s">
        <v>29</v>
      </c>
      <c r="I44" s="94">
        <f>+I33+I43</f>
        <v>83547533.37</v>
      </c>
      <c r="J44" s="94">
        <f>+J33+J43</f>
        <v>94583572.97999999</v>
      </c>
      <c r="K44" s="1"/>
    </row>
    <row r="45" spans="1:11" ht="13.5" thickTop="1">
      <c r="A45" s="55"/>
      <c r="B45" s="67"/>
      <c r="C45" s="69"/>
      <c r="D45" s="68"/>
      <c r="E45" s="67"/>
      <c r="F45" s="69"/>
      <c r="G45" s="68"/>
      <c r="H45" s="45"/>
      <c r="I45" s="61"/>
      <c r="J45" s="61"/>
      <c r="K45" s="1"/>
    </row>
    <row r="46" spans="1:11" ht="12.75">
      <c r="A46" s="29" t="s">
        <v>10</v>
      </c>
      <c r="B46" s="67"/>
      <c r="C46" s="69"/>
      <c r="D46" s="95"/>
      <c r="E46" s="67"/>
      <c r="F46" s="69"/>
      <c r="G46" s="95"/>
      <c r="H46" s="96" t="s">
        <v>31</v>
      </c>
      <c r="I46" s="74"/>
      <c r="J46" s="74"/>
      <c r="K46" s="1"/>
    </row>
    <row r="47" spans="1:11" ht="12.75">
      <c r="A47" s="63" t="s">
        <v>96</v>
      </c>
      <c r="B47" s="87"/>
      <c r="C47" s="69">
        <v>68379803.83</v>
      </c>
      <c r="D47" s="97"/>
      <c r="E47" s="87"/>
      <c r="F47" s="69">
        <v>55695151.33</v>
      </c>
      <c r="G47" s="97"/>
      <c r="H47" s="98" t="s">
        <v>140</v>
      </c>
      <c r="I47" s="71" t="s">
        <v>46</v>
      </c>
      <c r="J47" s="71" t="s">
        <v>46</v>
      </c>
      <c r="K47" s="1"/>
    </row>
    <row r="48" spans="1:11" ht="12.75">
      <c r="A48" s="63" t="s">
        <v>86</v>
      </c>
      <c r="B48" s="87"/>
      <c r="C48" s="99">
        <v>19847789.27</v>
      </c>
      <c r="D48" s="97">
        <f>+C47-C48</f>
        <v>48532014.56</v>
      </c>
      <c r="E48" s="87"/>
      <c r="F48" s="99">
        <f>18397789.27-400000</f>
        <v>17997789.27</v>
      </c>
      <c r="G48" s="97">
        <f>+F47-F48</f>
        <v>37697362.06</v>
      </c>
      <c r="H48" s="98" t="s">
        <v>61</v>
      </c>
      <c r="I48" s="61">
        <v>1121078.89</v>
      </c>
      <c r="J48" s="61">
        <v>999348.78</v>
      </c>
      <c r="K48" s="1"/>
    </row>
    <row r="49" spans="1:11" ht="13.5" thickBot="1">
      <c r="A49" s="63" t="s">
        <v>117</v>
      </c>
      <c r="B49" s="87"/>
      <c r="C49" s="69">
        <v>50000</v>
      </c>
      <c r="D49" s="97"/>
      <c r="E49" s="87"/>
      <c r="F49" s="69">
        <v>400000</v>
      </c>
      <c r="G49" s="97"/>
      <c r="H49" s="98"/>
      <c r="I49" s="66">
        <f>SUM(I47:I48)</f>
        <v>1121078.89</v>
      </c>
      <c r="J49" s="66">
        <f>SUM(J47:J48)</f>
        <v>999348.78</v>
      </c>
      <c r="K49" s="1"/>
    </row>
    <row r="50" spans="1:11" ht="13.5" thickTop="1">
      <c r="A50" s="63" t="s">
        <v>86</v>
      </c>
      <c r="B50" s="87"/>
      <c r="C50" s="99">
        <v>50000</v>
      </c>
      <c r="D50" s="100" t="s">
        <v>46</v>
      </c>
      <c r="E50" s="87"/>
      <c r="F50" s="99">
        <v>400000</v>
      </c>
      <c r="G50" s="100" t="s">
        <v>46</v>
      </c>
      <c r="H50" s="60"/>
      <c r="I50" s="61"/>
      <c r="J50" s="61"/>
      <c r="K50" s="1"/>
    </row>
    <row r="51" spans="1:11" ht="12.75">
      <c r="A51" s="63" t="s">
        <v>95</v>
      </c>
      <c r="B51" s="87"/>
      <c r="C51" s="69"/>
      <c r="D51" s="88">
        <v>4189436.89</v>
      </c>
      <c r="E51" s="87"/>
      <c r="F51" s="69"/>
      <c r="G51" s="88">
        <v>2385394.2</v>
      </c>
      <c r="H51" s="60"/>
      <c r="I51" s="61"/>
      <c r="J51" s="61"/>
      <c r="K51" s="1"/>
    </row>
    <row r="52" spans="1:11" ht="12.75">
      <c r="A52" s="63" t="s">
        <v>118</v>
      </c>
      <c r="B52" s="87"/>
      <c r="C52" s="69"/>
      <c r="D52" s="101">
        <v>30093.05</v>
      </c>
      <c r="E52" s="87"/>
      <c r="F52" s="102"/>
      <c r="G52" s="101">
        <v>20876.22</v>
      </c>
      <c r="H52" s="60"/>
      <c r="I52" s="61"/>
      <c r="J52" s="61"/>
      <c r="K52" s="1"/>
    </row>
    <row r="53" spans="1:11" ht="13.5" thickBot="1">
      <c r="A53" s="63"/>
      <c r="B53" s="103"/>
      <c r="C53" s="69"/>
      <c r="D53" s="104">
        <f>SUM(D48:D52)</f>
        <v>52751544.5</v>
      </c>
      <c r="E53" s="103"/>
      <c r="F53" s="69"/>
      <c r="G53" s="104">
        <f>SUM(G48:G52)</f>
        <v>40103632.480000004</v>
      </c>
      <c r="H53" s="60"/>
      <c r="I53" s="61"/>
      <c r="J53" s="61"/>
      <c r="K53" s="1"/>
    </row>
    <row r="54" spans="1:11" ht="12.75" customHeight="1" thickTop="1">
      <c r="A54" s="55"/>
      <c r="B54" s="103"/>
      <c r="C54" s="69"/>
      <c r="D54" s="68"/>
      <c r="E54" s="103"/>
      <c r="F54" s="105"/>
      <c r="G54" s="68"/>
      <c r="H54" s="60"/>
      <c r="I54" s="61"/>
      <c r="J54" s="61"/>
      <c r="K54" s="1"/>
    </row>
    <row r="55" spans="1:11" ht="12.75" customHeight="1">
      <c r="A55" s="55" t="s">
        <v>103</v>
      </c>
      <c r="B55" s="103"/>
      <c r="C55" s="69"/>
      <c r="D55" s="68"/>
      <c r="E55" s="103"/>
      <c r="F55" s="105"/>
      <c r="G55" s="68"/>
      <c r="H55" s="60"/>
      <c r="I55" s="106"/>
      <c r="J55" s="106"/>
      <c r="K55" s="1"/>
    </row>
    <row r="56" spans="1:11" ht="12.75" customHeight="1">
      <c r="A56" s="63" t="s">
        <v>104</v>
      </c>
      <c r="B56" s="103"/>
      <c r="C56" s="69">
        <v>268229.88</v>
      </c>
      <c r="D56" s="97"/>
      <c r="E56" s="103"/>
      <c r="F56" s="69">
        <v>266275.31</v>
      </c>
      <c r="G56" s="97"/>
      <c r="H56" s="60"/>
      <c r="I56" s="106"/>
      <c r="J56" s="106"/>
      <c r="K56" s="1"/>
    </row>
    <row r="57" spans="1:11" ht="12.75" customHeight="1" thickBot="1">
      <c r="A57" s="63" t="s">
        <v>105</v>
      </c>
      <c r="B57" s="103"/>
      <c r="C57" s="99">
        <v>268229.88</v>
      </c>
      <c r="D57" s="107" t="s">
        <v>46</v>
      </c>
      <c r="E57" s="103"/>
      <c r="F57" s="99">
        <v>239352.4</v>
      </c>
      <c r="G57" s="91">
        <f>+F56-F57</f>
        <v>26922.910000000003</v>
      </c>
      <c r="H57" s="60"/>
      <c r="I57" s="106"/>
      <c r="J57" s="106"/>
      <c r="K57" s="1"/>
    </row>
    <row r="58" spans="1:11" ht="12.75" customHeight="1" thickTop="1">
      <c r="A58" s="108"/>
      <c r="B58" s="103"/>
      <c r="C58" s="105"/>
      <c r="D58" s="68"/>
      <c r="E58" s="103"/>
      <c r="F58" s="105"/>
      <c r="G58" s="68"/>
      <c r="H58" s="60"/>
      <c r="I58" s="106"/>
      <c r="J58" s="106"/>
      <c r="K58" s="1"/>
    </row>
    <row r="59" spans="1:11" ht="12.75" customHeight="1">
      <c r="A59" s="108"/>
      <c r="B59" s="103"/>
      <c r="C59" s="105"/>
      <c r="D59" s="68"/>
      <c r="E59" s="103"/>
      <c r="F59" s="105"/>
      <c r="G59" s="68"/>
      <c r="H59" s="60"/>
      <c r="I59" s="106"/>
      <c r="J59" s="106"/>
      <c r="K59" s="1"/>
    </row>
    <row r="60" spans="1:11" ht="12.75">
      <c r="A60" s="55" t="s">
        <v>33</v>
      </c>
      <c r="B60" s="103"/>
      <c r="C60" s="105"/>
      <c r="D60" s="68"/>
      <c r="E60" s="103"/>
      <c r="F60" s="105"/>
      <c r="G60" s="68"/>
      <c r="H60" s="60"/>
      <c r="I60" s="106"/>
      <c r="J60" s="106"/>
      <c r="K60" s="1"/>
    </row>
    <row r="61" spans="1:11" ht="12.75">
      <c r="A61" s="46" t="s">
        <v>106</v>
      </c>
      <c r="B61" s="103"/>
      <c r="C61" s="105"/>
      <c r="D61" s="88">
        <v>92453.87</v>
      </c>
      <c r="E61" s="103"/>
      <c r="F61" s="105"/>
      <c r="G61" s="88">
        <v>28266.55</v>
      </c>
      <c r="H61" s="60"/>
      <c r="I61" s="106"/>
      <c r="J61" s="106"/>
      <c r="K61" s="1"/>
    </row>
    <row r="62" spans="1:11" ht="12.75">
      <c r="A62" s="46" t="s">
        <v>97</v>
      </c>
      <c r="B62" s="109"/>
      <c r="C62" s="105"/>
      <c r="D62" s="101">
        <v>9476429.05</v>
      </c>
      <c r="E62" s="109"/>
      <c r="F62" s="105"/>
      <c r="G62" s="101">
        <v>12064531.17</v>
      </c>
      <c r="H62" s="60"/>
      <c r="I62" s="106"/>
      <c r="J62" s="106"/>
      <c r="K62" s="1"/>
    </row>
    <row r="63" spans="1:11" ht="13.5" thickBot="1">
      <c r="A63" s="46"/>
      <c r="B63" s="109"/>
      <c r="C63" s="105"/>
      <c r="D63" s="104">
        <f>SUM(D61:D62)</f>
        <v>9568882.92</v>
      </c>
      <c r="E63" s="109"/>
      <c r="F63" s="105"/>
      <c r="G63" s="104">
        <f>SUM(G61:G62)</f>
        <v>12092797.72</v>
      </c>
      <c r="H63" s="60"/>
      <c r="I63" s="106"/>
      <c r="J63" s="106"/>
      <c r="K63" s="1"/>
    </row>
    <row r="64" spans="1:11" ht="13.5" thickTop="1">
      <c r="A64" s="108"/>
      <c r="B64" s="109"/>
      <c r="C64" s="105"/>
      <c r="D64" s="110"/>
      <c r="E64" s="109"/>
      <c r="F64" s="105"/>
      <c r="G64" s="110"/>
      <c r="H64" s="60"/>
      <c r="I64" s="106"/>
      <c r="J64" s="106"/>
      <c r="K64" s="1"/>
    </row>
    <row r="65" spans="1:11" ht="12.75">
      <c r="A65" s="55"/>
      <c r="B65" s="111"/>
      <c r="C65" s="102"/>
      <c r="D65" s="110"/>
      <c r="E65" s="111"/>
      <c r="F65" s="102"/>
      <c r="G65" s="110"/>
      <c r="H65" s="60"/>
      <c r="I65" s="106"/>
      <c r="J65" s="106"/>
      <c r="K65" s="1"/>
    </row>
    <row r="66" spans="1:11" ht="13.5" thickBot="1">
      <c r="A66" s="77" t="s">
        <v>121</v>
      </c>
      <c r="B66" s="87"/>
      <c r="C66" s="102"/>
      <c r="D66" s="91">
        <f>+D44+D53+D63</f>
        <v>62335053.72</v>
      </c>
      <c r="E66" s="87"/>
      <c r="F66" s="102"/>
      <c r="G66" s="91">
        <f>+G44+G53+G57+G63</f>
        <v>52237979.41</v>
      </c>
      <c r="H66" s="60"/>
      <c r="I66" s="106"/>
      <c r="J66" s="106"/>
      <c r="K66" s="1"/>
    </row>
    <row r="67" spans="1:11" ht="13.5" thickTop="1">
      <c r="A67" s="55"/>
      <c r="B67" s="87"/>
      <c r="C67" s="102"/>
      <c r="D67" s="110"/>
      <c r="E67" s="87"/>
      <c r="F67" s="102"/>
      <c r="G67" s="110"/>
      <c r="H67" s="60"/>
      <c r="I67" s="106"/>
      <c r="J67" s="106"/>
      <c r="K67" s="1"/>
    </row>
    <row r="68" spans="1:11" ht="12.75">
      <c r="A68" s="55" t="s">
        <v>34</v>
      </c>
      <c r="B68" s="87"/>
      <c r="C68" s="102"/>
      <c r="D68" s="95"/>
      <c r="E68" s="87"/>
      <c r="F68" s="102"/>
      <c r="G68" s="95"/>
      <c r="H68" s="60"/>
      <c r="I68" s="106"/>
      <c r="J68" s="106"/>
      <c r="K68" s="1"/>
    </row>
    <row r="69" spans="1:11" ht="13.5" thickBot="1">
      <c r="A69" s="46" t="s">
        <v>98</v>
      </c>
      <c r="B69" s="87"/>
      <c r="C69" s="102"/>
      <c r="D69" s="91">
        <v>3578907.7</v>
      </c>
      <c r="E69" s="87"/>
      <c r="F69" s="102"/>
      <c r="G69" s="91">
        <v>2901827.06</v>
      </c>
      <c r="H69" s="60"/>
      <c r="I69" s="112"/>
      <c r="J69" s="112"/>
      <c r="K69" s="1"/>
    </row>
    <row r="70" spans="1:11" ht="13.5" thickTop="1">
      <c r="A70" s="46"/>
      <c r="B70" s="87"/>
      <c r="C70" s="102"/>
      <c r="D70" s="95"/>
      <c r="E70" s="87"/>
      <c r="F70" s="102"/>
      <c r="G70" s="95"/>
      <c r="H70" s="60"/>
      <c r="I70" s="112"/>
      <c r="J70" s="112"/>
      <c r="K70" s="1"/>
    </row>
    <row r="71" spans="1:11" ht="12.75">
      <c r="A71" s="63"/>
      <c r="B71" s="87"/>
      <c r="C71" s="102"/>
      <c r="D71" s="95"/>
      <c r="E71" s="87"/>
      <c r="F71" s="102"/>
      <c r="G71" s="95"/>
      <c r="H71" s="60"/>
      <c r="I71" s="112"/>
      <c r="J71" s="112"/>
      <c r="K71" s="1"/>
    </row>
    <row r="72" spans="1:11" ht="13.5" thickBot="1">
      <c r="A72" s="55" t="s">
        <v>37</v>
      </c>
      <c r="B72" s="87"/>
      <c r="C72" s="102"/>
      <c r="D72" s="93">
        <f>D10+D39+D66+D69</f>
        <v>583062899.46</v>
      </c>
      <c r="E72" s="87"/>
      <c r="F72" s="102"/>
      <c r="G72" s="93">
        <f>G10+G39+G66+G69</f>
        <v>582472120.4399999</v>
      </c>
      <c r="H72" s="45" t="s">
        <v>76</v>
      </c>
      <c r="I72" s="113">
        <f>I25+I29+I44+I49</f>
        <v>583062899.4599999</v>
      </c>
      <c r="J72" s="113">
        <f>J25+J29+J44+J49</f>
        <v>582472120.4399999</v>
      </c>
      <c r="K72" s="7"/>
    </row>
    <row r="73" spans="1:11" ht="13.5" thickTop="1">
      <c r="A73" s="63"/>
      <c r="B73" s="103"/>
      <c r="C73" s="105"/>
      <c r="D73" s="68"/>
      <c r="E73" s="103"/>
      <c r="F73" s="105"/>
      <c r="G73" s="68"/>
      <c r="H73" s="60"/>
      <c r="I73" s="106"/>
      <c r="J73" s="106"/>
      <c r="K73" s="1"/>
    </row>
    <row r="74" spans="1:11" ht="12.75">
      <c r="A74" s="55" t="s">
        <v>15</v>
      </c>
      <c r="B74" s="87"/>
      <c r="C74" s="69"/>
      <c r="D74" s="95"/>
      <c r="E74" s="87"/>
      <c r="F74" s="69"/>
      <c r="G74" s="95"/>
      <c r="H74" s="45" t="s">
        <v>14</v>
      </c>
      <c r="I74" s="106"/>
      <c r="J74" s="106"/>
      <c r="K74" s="1"/>
    </row>
    <row r="75" spans="1:11" ht="13.5" thickBot="1">
      <c r="A75" s="63" t="s">
        <v>40</v>
      </c>
      <c r="B75" s="87"/>
      <c r="C75" s="102"/>
      <c r="D75" s="91">
        <v>193720322.62</v>
      </c>
      <c r="E75" s="87"/>
      <c r="F75" s="102"/>
      <c r="G75" s="91">
        <f>229280732.72</f>
        <v>229280732.72</v>
      </c>
      <c r="H75" s="114" t="s">
        <v>41</v>
      </c>
      <c r="I75" s="73">
        <v>193720322.62</v>
      </c>
      <c r="J75" s="73">
        <v>229280732.72</v>
      </c>
      <c r="K75" s="1"/>
    </row>
    <row r="76" spans="1:11" ht="14.25" thickBot="1" thickTop="1">
      <c r="A76" s="115"/>
      <c r="B76" s="116"/>
      <c r="C76" s="117"/>
      <c r="D76" s="118"/>
      <c r="E76" s="116"/>
      <c r="F76" s="117"/>
      <c r="G76" s="118"/>
      <c r="H76" s="60"/>
      <c r="I76" s="119"/>
      <c r="J76" s="119"/>
      <c r="K76" s="1"/>
    </row>
    <row r="77" spans="1:11" ht="12.75" customHeight="1">
      <c r="A77" s="120" t="s">
        <v>145</v>
      </c>
      <c r="B77" s="121"/>
      <c r="C77" s="121"/>
      <c r="D77" s="121"/>
      <c r="E77" s="122"/>
      <c r="F77" s="122"/>
      <c r="G77" s="123"/>
      <c r="H77" s="124"/>
      <c r="I77" s="124"/>
      <c r="J77" s="125"/>
      <c r="K77" s="1"/>
    </row>
    <row r="78" spans="1:11" ht="12.75" customHeight="1">
      <c r="A78" s="126" t="s">
        <v>153</v>
      </c>
      <c r="B78" s="121"/>
      <c r="C78" s="121"/>
      <c r="D78" s="121"/>
      <c r="E78" s="102"/>
      <c r="F78" s="102"/>
      <c r="G78" s="127"/>
      <c r="H78" s="60"/>
      <c r="I78" s="60"/>
      <c r="J78" s="68"/>
      <c r="K78" s="1"/>
    </row>
    <row r="79" spans="1:11" ht="12.75" customHeight="1">
      <c r="A79" s="126" t="s">
        <v>154</v>
      </c>
      <c r="B79" s="121"/>
      <c r="C79" s="121"/>
      <c r="D79" s="121"/>
      <c r="E79" s="102"/>
      <c r="F79" s="102"/>
      <c r="G79" s="127"/>
      <c r="H79" s="60"/>
      <c r="I79" s="60"/>
      <c r="J79" s="68"/>
      <c r="K79" s="1"/>
    </row>
    <row r="80" spans="1:11" ht="12.75" customHeight="1">
      <c r="A80" s="126" t="s">
        <v>155</v>
      </c>
      <c r="B80" s="121"/>
      <c r="C80" s="121"/>
      <c r="D80" s="121"/>
      <c r="E80" s="102"/>
      <c r="F80" s="102"/>
      <c r="G80" s="127"/>
      <c r="H80" s="60"/>
      <c r="I80" s="60"/>
      <c r="J80" s="68"/>
      <c r="K80" s="1"/>
    </row>
    <row r="81" spans="1:11" ht="12.75" customHeight="1">
      <c r="A81" s="126" t="s">
        <v>156</v>
      </c>
      <c r="B81" s="121"/>
      <c r="C81" s="121"/>
      <c r="D81" s="121"/>
      <c r="E81" s="102"/>
      <c r="F81" s="102"/>
      <c r="G81" s="127"/>
      <c r="H81" s="60"/>
      <c r="I81" s="60"/>
      <c r="J81" s="68"/>
      <c r="K81" s="1"/>
    </row>
    <row r="82" spans="1:11" ht="12.75" customHeight="1">
      <c r="A82" s="126" t="s">
        <v>157</v>
      </c>
      <c r="B82" s="121"/>
      <c r="C82" s="121"/>
      <c r="D82" s="121"/>
      <c r="E82" s="102"/>
      <c r="F82" s="102"/>
      <c r="G82" s="127"/>
      <c r="H82" s="60"/>
      <c r="I82" s="60"/>
      <c r="J82" s="68"/>
      <c r="K82" s="1"/>
    </row>
    <row r="83" spans="1:11" ht="12.75" customHeight="1">
      <c r="A83" s="126" t="s">
        <v>158</v>
      </c>
      <c r="B83" s="121"/>
      <c r="C83" s="121"/>
      <c r="D83" s="121"/>
      <c r="E83" s="102"/>
      <c r="F83" s="102"/>
      <c r="G83" s="127"/>
      <c r="H83" s="60"/>
      <c r="I83" s="60"/>
      <c r="J83" s="68"/>
      <c r="K83" s="1"/>
    </row>
    <row r="84" spans="1:11" ht="12.75" customHeight="1">
      <c r="A84" s="126" t="s">
        <v>159</v>
      </c>
      <c r="B84" s="121"/>
      <c r="C84" s="121"/>
      <c r="D84" s="121"/>
      <c r="E84" s="102"/>
      <c r="F84" s="102"/>
      <c r="G84" s="127"/>
      <c r="H84" s="60"/>
      <c r="I84" s="60"/>
      <c r="J84" s="68"/>
      <c r="K84" s="1"/>
    </row>
    <row r="85" spans="1:11" ht="12.75" customHeight="1">
      <c r="A85" s="126" t="s">
        <v>160</v>
      </c>
      <c r="B85" s="121"/>
      <c r="C85" s="121"/>
      <c r="D85" s="121"/>
      <c r="E85" s="102"/>
      <c r="F85" s="102"/>
      <c r="G85" s="127"/>
      <c r="H85" s="60"/>
      <c r="I85" s="60"/>
      <c r="J85" s="68"/>
      <c r="K85" s="1"/>
    </row>
    <row r="86" spans="1:11" ht="12.75" customHeight="1">
      <c r="A86" s="126" t="s">
        <v>122</v>
      </c>
      <c r="B86" s="121"/>
      <c r="C86" s="121"/>
      <c r="D86" s="121"/>
      <c r="E86" s="102"/>
      <c r="F86" s="102"/>
      <c r="G86" s="127"/>
      <c r="H86" s="60"/>
      <c r="I86" s="60"/>
      <c r="J86" s="68"/>
      <c r="K86" s="1"/>
    </row>
    <row r="87" spans="1:11" ht="12.75" customHeight="1">
      <c r="A87" s="126" t="s">
        <v>146</v>
      </c>
      <c r="B87" s="121"/>
      <c r="C87" s="121"/>
      <c r="D87" s="121"/>
      <c r="E87" s="102"/>
      <c r="F87" s="102"/>
      <c r="G87" s="127"/>
      <c r="H87" s="60"/>
      <c r="I87" s="60"/>
      <c r="J87" s="68"/>
      <c r="K87" s="1"/>
    </row>
    <row r="88" spans="1:11" ht="12.75" customHeight="1">
      <c r="A88" s="126" t="s">
        <v>147</v>
      </c>
      <c r="B88" s="121"/>
      <c r="C88" s="121"/>
      <c r="D88" s="121"/>
      <c r="E88" s="102"/>
      <c r="F88" s="102"/>
      <c r="G88" s="127"/>
      <c r="H88" s="60"/>
      <c r="I88" s="60"/>
      <c r="J88" s="68"/>
      <c r="K88" s="1"/>
    </row>
    <row r="89" spans="1:11" ht="12.75" customHeight="1" thickBot="1">
      <c r="A89" s="128" t="s">
        <v>148</v>
      </c>
      <c r="B89" s="129"/>
      <c r="C89" s="129"/>
      <c r="D89" s="129"/>
      <c r="E89" s="117"/>
      <c r="F89" s="117"/>
      <c r="G89" s="130"/>
      <c r="H89" s="131"/>
      <c r="I89" s="131"/>
      <c r="J89" s="132"/>
      <c r="K89" s="1"/>
    </row>
    <row r="90" spans="1:11" ht="18">
      <c r="A90" s="201" t="s">
        <v>38</v>
      </c>
      <c r="B90" s="202"/>
      <c r="C90" s="202"/>
      <c r="D90" s="202"/>
      <c r="E90" s="202"/>
      <c r="F90" s="202"/>
      <c r="G90" s="202"/>
      <c r="H90" s="201" t="s">
        <v>39</v>
      </c>
      <c r="I90" s="202"/>
      <c r="J90" s="205"/>
      <c r="K90" s="4"/>
    </row>
    <row r="91" spans="1:11" ht="18.75" thickBot="1">
      <c r="A91" s="203" t="s">
        <v>126</v>
      </c>
      <c r="B91" s="204"/>
      <c r="C91" s="204"/>
      <c r="D91" s="204"/>
      <c r="E91" s="204"/>
      <c r="F91" s="204"/>
      <c r="G91" s="204"/>
      <c r="H91" s="133"/>
      <c r="I91" s="131"/>
      <c r="J91" s="134"/>
      <c r="K91" s="1"/>
    </row>
    <row r="92" spans="1:11" ht="18">
      <c r="A92" s="135"/>
      <c r="B92" s="136"/>
      <c r="C92" s="137"/>
      <c r="D92" s="138"/>
      <c r="E92" s="136"/>
      <c r="F92" s="137"/>
      <c r="G92" s="138"/>
      <c r="H92" s="139"/>
      <c r="I92" s="140" t="s">
        <v>47</v>
      </c>
      <c r="J92" s="140" t="s">
        <v>135</v>
      </c>
      <c r="K92" s="1"/>
    </row>
    <row r="93" spans="1:11" ht="12.75">
      <c r="A93" s="141"/>
      <c r="B93" s="33" t="s">
        <v>124</v>
      </c>
      <c r="C93" s="34"/>
      <c r="D93" s="35"/>
      <c r="E93" s="33" t="s">
        <v>136</v>
      </c>
      <c r="F93" s="34"/>
      <c r="G93" s="35"/>
      <c r="H93" s="142"/>
      <c r="I93" s="41" t="s">
        <v>125</v>
      </c>
      <c r="J93" s="41" t="s">
        <v>82</v>
      </c>
      <c r="K93" s="5"/>
    </row>
    <row r="94" spans="1:11" ht="12.75">
      <c r="A94" s="143" t="s">
        <v>0</v>
      </c>
      <c r="B94" s="56"/>
      <c r="C94" s="57"/>
      <c r="D94" s="144"/>
      <c r="E94" s="56"/>
      <c r="F94" s="57"/>
      <c r="G94" s="144"/>
      <c r="H94" s="145" t="s">
        <v>85</v>
      </c>
      <c r="I94" s="74">
        <f>+D130</f>
        <v>1746579.1799999904</v>
      </c>
      <c r="J94" s="74">
        <f>G130</f>
        <v>4567741.910000008</v>
      </c>
      <c r="K94" s="1"/>
    </row>
    <row r="95" spans="1:11" ht="12.75">
      <c r="A95" s="146" t="s">
        <v>18</v>
      </c>
      <c r="B95" s="103"/>
      <c r="C95" s="69">
        <v>25329729.21</v>
      </c>
      <c r="D95" s="147"/>
      <c r="E95" s="103"/>
      <c r="F95" s="69">
        <v>24732780.29</v>
      </c>
      <c r="G95" s="147"/>
      <c r="H95" s="142"/>
      <c r="I95" s="106"/>
      <c r="J95" s="106"/>
      <c r="K95" s="1"/>
    </row>
    <row r="96" spans="1:11" ht="12.75">
      <c r="A96" s="146" t="s">
        <v>16</v>
      </c>
      <c r="B96" s="103"/>
      <c r="C96" s="69">
        <v>16767053.68</v>
      </c>
      <c r="D96" s="147"/>
      <c r="E96" s="103"/>
      <c r="F96" s="69">
        <v>24043444.88</v>
      </c>
      <c r="G96" s="147"/>
      <c r="H96" s="142" t="s">
        <v>141</v>
      </c>
      <c r="I96" s="148">
        <v>4567741.91</v>
      </c>
      <c r="J96" s="149" t="s">
        <v>46</v>
      </c>
      <c r="K96" s="1"/>
    </row>
    <row r="97" spans="1:11" ht="13.5" thickBot="1">
      <c r="A97" s="146" t="s">
        <v>17</v>
      </c>
      <c r="B97" s="103"/>
      <c r="C97" s="99">
        <v>31343037.38</v>
      </c>
      <c r="D97" s="110">
        <f>SUM(C95:C97)</f>
        <v>73439820.27</v>
      </c>
      <c r="E97" s="103"/>
      <c r="F97" s="99">
        <v>20416464.81</v>
      </c>
      <c r="G97" s="110">
        <f>SUM(F95:F97)</f>
        <v>69192689.98</v>
      </c>
      <c r="H97" s="150" t="s">
        <v>60</v>
      </c>
      <c r="I97" s="151">
        <f>SUM(I94:I96)</f>
        <v>6314321.089999991</v>
      </c>
      <c r="J97" s="151">
        <f>SUM(J94:J96)</f>
        <v>4567741.910000008</v>
      </c>
      <c r="K97" s="1"/>
    </row>
    <row r="98" spans="1:11" ht="12.75">
      <c r="A98" s="152" t="s">
        <v>63</v>
      </c>
      <c r="B98" s="87"/>
      <c r="C98" s="51"/>
      <c r="D98" s="68"/>
      <c r="E98" s="87"/>
      <c r="F98" s="51"/>
      <c r="G98" s="68"/>
      <c r="H98" s="153"/>
      <c r="I98" s="154"/>
      <c r="J98" s="125"/>
      <c r="K98" s="1"/>
    </row>
    <row r="99" spans="1:11" ht="12.75">
      <c r="A99" s="146" t="s">
        <v>49</v>
      </c>
      <c r="B99" s="56"/>
      <c r="C99" s="51"/>
      <c r="D99" s="155">
        <v>71186849.12</v>
      </c>
      <c r="E99" s="56"/>
      <c r="F99" s="51"/>
      <c r="G99" s="155">
        <v>70590525.77</v>
      </c>
      <c r="H99" s="156" t="s">
        <v>163</v>
      </c>
      <c r="I99" s="157"/>
      <c r="J99" s="85"/>
      <c r="K99" s="1"/>
    </row>
    <row r="100" spans="1:11" ht="12.75">
      <c r="A100" s="158" t="s">
        <v>142</v>
      </c>
      <c r="B100" s="56"/>
      <c r="C100" s="51"/>
      <c r="D100" s="110">
        <f>D97-D99</f>
        <v>2252971.149999991</v>
      </c>
      <c r="E100" s="56"/>
      <c r="F100" s="51"/>
      <c r="G100" s="110">
        <f>G97-G99</f>
        <v>-1397835.7899999917</v>
      </c>
      <c r="H100" s="206" t="s">
        <v>130</v>
      </c>
      <c r="I100" s="207"/>
      <c r="J100" s="208"/>
      <c r="K100" s="1"/>
    </row>
    <row r="101" spans="1:11" ht="12.75">
      <c r="A101" s="152" t="s">
        <v>64</v>
      </c>
      <c r="B101" s="87"/>
      <c r="C101" s="51"/>
      <c r="D101" s="68"/>
      <c r="E101" s="87"/>
      <c r="F101" s="51"/>
      <c r="G101" s="68"/>
      <c r="H101" s="162"/>
      <c r="I101" s="60"/>
      <c r="J101" s="68"/>
      <c r="K101" s="1"/>
    </row>
    <row r="102" spans="1:11" ht="12.75">
      <c r="A102" s="146" t="s">
        <v>62</v>
      </c>
      <c r="B102" s="56"/>
      <c r="C102" s="51"/>
      <c r="D102" s="155">
        <v>3395265.19</v>
      </c>
      <c r="E102" s="56"/>
      <c r="F102" s="51"/>
      <c r="G102" s="155">
        <v>14430472.54</v>
      </c>
      <c r="H102" s="163"/>
      <c r="I102" s="164"/>
      <c r="J102" s="165"/>
      <c r="K102" s="1"/>
    </row>
    <row r="103" spans="1:11" ht="12.75">
      <c r="A103" s="166" t="s">
        <v>50</v>
      </c>
      <c r="B103" s="103"/>
      <c r="C103" s="51"/>
      <c r="D103" s="110">
        <f>D100+D102</f>
        <v>5648236.339999991</v>
      </c>
      <c r="E103" s="56"/>
      <c r="F103" s="51"/>
      <c r="G103" s="110">
        <f>G100+G102</f>
        <v>13032636.750000007</v>
      </c>
      <c r="H103" s="163"/>
      <c r="I103" s="164"/>
      <c r="J103" s="165"/>
      <c r="K103" s="1"/>
    </row>
    <row r="104" spans="1:11" ht="12.75">
      <c r="A104" s="152" t="s">
        <v>65</v>
      </c>
      <c r="B104" s="87"/>
      <c r="C104" s="69"/>
      <c r="D104" s="147"/>
      <c r="E104" s="87"/>
      <c r="F104" s="69"/>
      <c r="G104" s="147"/>
      <c r="H104" s="167" t="s">
        <v>127</v>
      </c>
      <c r="I104" s="168"/>
      <c r="J104" s="169"/>
      <c r="K104" s="1"/>
    </row>
    <row r="105" spans="1:11" ht="12.75">
      <c r="A105" s="170" t="s">
        <v>1</v>
      </c>
      <c r="B105" s="103"/>
      <c r="C105" s="69">
        <v>12583327.5</v>
      </c>
      <c r="D105" s="147"/>
      <c r="E105" s="103"/>
      <c r="F105" s="69">
        <v>17457971.07</v>
      </c>
      <c r="G105" s="147"/>
      <c r="H105" s="198" t="s">
        <v>128</v>
      </c>
      <c r="I105" s="199"/>
      <c r="J105" s="200"/>
      <c r="K105" s="1"/>
    </row>
    <row r="106" spans="1:11" ht="12.75">
      <c r="A106" s="170" t="s">
        <v>36</v>
      </c>
      <c r="B106" s="103"/>
      <c r="C106" s="99">
        <v>4800.9</v>
      </c>
      <c r="D106" s="171">
        <f>C105+C106</f>
        <v>12588128.4</v>
      </c>
      <c r="E106" s="103"/>
      <c r="F106" s="99">
        <v>58996.06</v>
      </c>
      <c r="G106" s="171">
        <f>F105+F106</f>
        <v>17516967.13</v>
      </c>
      <c r="H106" s="167"/>
      <c r="I106" s="168"/>
      <c r="J106" s="169"/>
      <c r="K106" s="1"/>
    </row>
    <row r="107" spans="1:11" ht="12.75">
      <c r="A107" s="158" t="s">
        <v>149</v>
      </c>
      <c r="B107" s="56"/>
      <c r="C107" s="51"/>
      <c r="D107" s="110">
        <f>D103-D106</f>
        <v>-6939892.06000001</v>
      </c>
      <c r="E107" s="56"/>
      <c r="F107" s="51"/>
      <c r="G107" s="110">
        <f>G103-G106</f>
        <v>-4484330.3799999915</v>
      </c>
      <c r="H107" s="198"/>
      <c r="I107" s="199"/>
      <c r="J107" s="200"/>
      <c r="K107" s="2"/>
    </row>
    <row r="108" spans="1:11" ht="12.75">
      <c r="A108" s="152" t="s">
        <v>66</v>
      </c>
      <c r="B108" s="87"/>
      <c r="C108" s="69"/>
      <c r="D108" s="147"/>
      <c r="E108" s="87"/>
      <c r="F108" s="69"/>
      <c r="G108" s="147"/>
      <c r="H108" s="198" t="s">
        <v>113</v>
      </c>
      <c r="I108" s="199"/>
      <c r="J108" s="200"/>
      <c r="K108" s="2"/>
    </row>
    <row r="109" spans="1:11" ht="12.75">
      <c r="A109" s="146" t="s">
        <v>109</v>
      </c>
      <c r="B109" s="111" t="s">
        <v>46</v>
      </c>
      <c r="C109" s="69"/>
      <c r="D109" s="147"/>
      <c r="E109" s="67">
        <v>908.82</v>
      </c>
      <c r="F109" s="69"/>
      <c r="G109" s="147"/>
      <c r="H109" s="167"/>
      <c r="I109" s="168"/>
      <c r="J109" s="169"/>
      <c r="K109" s="2"/>
    </row>
    <row r="110" spans="1:11" ht="12.75">
      <c r="A110" s="146" t="s">
        <v>69</v>
      </c>
      <c r="B110" s="75">
        <v>46250.65</v>
      </c>
      <c r="C110" s="69">
        <f>+B110</f>
        <v>46250.65</v>
      </c>
      <c r="D110" s="147"/>
      <c r="E110" s="75">
        <v>85779.87</v>
      </c>
      <c r="F110" s="69">
        <f>+E109+E110</f>
        <v>86688.69</v>
      </c>
      <c r="G110" s="147"/>
      <c r="H110" s="162"/>
      <c r="I110" s="60"/>
      <c r="J110" s="68"/>
      <c r="K110" s="2"/>
    </row>
    <row r="111" spans="1:11" ht="12.75">
      <c r="A111" s="152" t="s">
        <v>67</v>
      </c>
      <c r="B111" s="87"/>
      <c r="C111" s="51"/>
      <c r="D111" s="147"/>
      <c r="E111" s="87"/>
      <c r="F111" s="51"/>
      <c r="G111" s="147"/>
      <c r="H111" s="163"/>
      <c r="I111" s="164"/>
      <c r="J111" s="165"/>
      <c r="K111" s="2"/>
    </row>
    <row r="112" spans="1:11" ht="12.75">
      <c r="A112" s="146" t="s">
        <v>110</v>
      </c>
      <c r="B112" s="67">
        <v>254258.81</v>
      </c>
      <c r="C112" s="69"/>
      <c r="D112" s="147"/>
      <c r="E112" s="67">
        <v>427.68</v>
      </c>
      <c r="F112" s="69"/>
      <c r="G112" s="147"/>
      <c r="H112" s="167" t="s">
        <v>129</v>
      </c>
      <c r="I112" s="168"/>
      <c r="J112" s="165"/>
      <c r="K112" s="2"/>
    </row>
    <row r="113" spans="1:11" ht="12.75">
      <c r="A113" s="146" t="s">
        <v>2</v>
      </c>
      <c r="B113" s="75">
        <v>1907676.85</v>
      </c>
      <c r="C113" s="99">
        <f>+B112+B113</f>
        <v>2161935.66</v>
      </c>
      <c r="D113" s="155">
        <f>+C110-C113</f>
        <v>-2115685.0100000002</v>
      </c>
      <c r="E113" s="75">
        <v>2263884.75</v>
      </c>
      <c r="F113" s="99">
        <f>+E112+E113</f>
        <v>2264312.43</v>
      </c>
      <c r="G113" s="155">
        <f>+F110-F113</f>
        <v>-2177623.74</v>
      </c>
      <c r="H113" s="198" t="s">
        <v>123</v>
      </c>
      <c r="I113" s="199"/>
      <c r="J113" s="200"/>
      <c r="K113" s="1"/>
    </row>
    <row r="114" spans="1:11" ht="12.75">
      <c r="A114" s="158" t="s">
        <v>150</v>
      </c>
      <c r="B114" s="56"/>
      <c r="C114" s="51"/>
      <c r="D114" s="110">
        <f>D107+D113</f>
        <v>-9055577.07000001</v>
      </c>
      <c r="E114" s="56"/>
      <c r="F114" s="51"/>
      <c r="G114" s="110">
        <f>G107+G113</f>
        <v>-6661954.119999992</v>
      </c>
      <c r="H114" s="167"/>
      <c r="I114" s="168"/>
      <c r="J114" s="169"/>
      <c r="K114" s="1"/>
    </row>
    <row r="115" spans="1:11" ht="12.75">
      <c r="A115" s="172" t="s">
        <v>111</v>
      </c>
      <c r="B115" s="56"/>
      <c r="C115" s="51"/>
      <c r="D115" s="110"/>
      <c r="E115" s="56"/>
      <c r="F115" s="51"/>
      <c r="G115" s="110"/>
      <c r="H115" s="167"/>
      <c r="I115" s="168"/>
      <c r="J115" s="169"/>
      <c r="K115" s="1"/>
    </row>
    <row r="116" spans="1:11" ht="12.75">
      <c r="A116" s="172" t="s">
        <v>30</v>
      </c>
      <c r="B116" s="56"/>
      <c r="C116" s="69"/>
      <c r="D116" s="147"/>
      <c r="E116" s="56"/>
      <c r="F116" s="69"/>
      <c r="G116" s="147"/>
      <c r="H116" s="198" t="s">
        <v>114</v>
      </c>
      <c r="I116" s="199"/>
      <c r="J116" s="200"/>
      <c r="K116" s="1"/>
    </row>
    <row r="117" spans="1:11" ht="12.75">
      <c r="A117" s="170" t="s">
        <v>162</v>
      </c>
      <c r="B117" s="56"/>
      <c r="C117" s="69">
        <v>2142268.37</v>
      </c>
      <c r="D117" s="147"/>
      <c r="E117" s="56"/>
      <c r="F117" s="69">
        <v>1654058.17</v>
      </c>
      <c r="G117" s="147"/>
      <c r="H117" s="209"/>
      <c r="I117" s="210"/>
      <c r="J117" s="211"/>
      <c r="K117" s="1"/>
    </row>
    <row r="118" spans="1:11" ht="12.75">
      <c r="A118" s="170" t="s">
        <v>19</v>
      </c>
      <c r="B118" s="56"/>
      <c r="C118" s="69">
        <v>15063456.26</v>
      </c>
      <c r="D118" s="147"/>
      <c r="E118" s="56"/>
      <c r="F118" s="69">
        <f>13302404.98+40825.45</f>
        <v>13343230.43</v>
      </c>
      <c r="G118" s="147"/>
      <c r="H118" s="173"/>
      <c r="I118" s="174"/>
      <c r="J118" s="175"/>
      <c r="K118" s="1"/>
    </row>
    <row r="119" spans="1:11" ht="12.75">
      <c r="A119" s="170" t="s">
        <v>161</v>
      </c>
      <c r="B119" s="56"/>
      <c r="C119" s="99">
        <v>110197.12</v>
      </c>
      <c r="D119" s="147"/>
      <c r="E119" s="56"/>
      <c r="F119" s="76" t="s">
        <v>46</v>
      </c>
      <c r="G119" s="147"/>
      <c r="H119" s="198"/>
      <c r="I119" s="199"/>
      <c r="J119" s="200"/>
      <c r="K119" s="1"/>
    </row>
    <row r="120" spans="1:11" ht="12.75">
      <c r="A120" s="170"/>
      <c r="B120" s="56"/>
      <c r="C120" s="69">
        <f>SUM(C117:C119)</f>
        <v>17315921.75</v>
      </c>
      <c r="D120" s="95"/>
      <c r="E120" s="56"/>
      <c r="F120" s="69">
        <f>SUM(F117:F119)</f>
        <v>14997288.6</v>
      </c>
      <c r="G120" s="212" t="s">
        <v>131</v>
      </c>
      <c r="J120" s="165"/>
      <c r="K120" s="1"/>
    </row>
    <row r="121" spans="1:11" ht="12.75">
      <c r="A121" s="170" t="s">
        <v>63</v>
      </c>
      <c r="B121" s="56"/>
      <c r="C121" s="69"/>
      <c r="D121" s="147"/>
      <c r="E121" s="56"/>
      <c r="F121" s="69"/>
      <c r="G121" s="147"/>
      <c r="H121" s="167" t="s">
        <v>132</v>
      </c>
      <c r="I121" s="168"/>
      <c r="J121" s="169"/>
      <c r="K121" s="1"/>
    </row>
    <row r="122" spans="1:11" ht="12.75">
      <c r="A122" s="170" t="s">
        <v>20</v>
      </c>
      <c r="B122" s="67">
        <v>90303.84</v>
      </c>
      <c r="C122" s="69"/>
      <c r="D122" s="147"/>
      <c r="E122" s="67">
        <v>118592.69</v>
      </c>
      <c r="F122" s="69"/>
      <c r="G122" s="147"/>
      <c r="H122" s="159"/>
      <c r="I122" s="160"/>
      <c r="J122" s="161"/>
      <c r="K122" s="1"/>
    </row>
    <row r="123" spans="1:11" ht="12.75">
      <c r="A123" s="170" t="s">
        <v>77</v>
      </c>
      <c r="B123" s="67">
        <v>1119202.95</v>
      </c>
      <c r="C123" s="69"/>
      <c r="D123" s="147"/>
      <c r="E123" s="67">
        <v>643551.96</v>
      </c>
      <c r="F123" s="69"/>
      <c r="G123" s="147"/>
      <c r="H123" s="198" t="s">
        <v>115</v>
      </c>
      <c r="I123" s="199"/>
      <c r="J123" s="200"/>
      <c r="K123" s="1"/>
    </row>
    <row r="124" spans="1:11" ht="12.75">
      <c r="A124" s="146" t="s">
        <v>112</v>
      </c>
      <c r="B124" s="67">
        <v>1316592.65</v>
      </c>
      <c r="C124" s="14"/>
      <c r="D124" s="30"/>
      <c r="E124" s="67">
        <v>5447.92</v>
      </c>
      <c r="F124" s="14"/>
      <c r="G124" s="30"/>
      <c r="H124" s="176"/>
      <c r="I124" s="16"/>
      <c r="J124" s="17"/>
      <c r="K124" s="1"/>
    </row>
    <row r="125" spans="1:11" ht="12.75">
      <c r="A125" s="177" t="s">
        <v>87</v>
      </c>
      <c r="B125" s="75">
        <v>3987666.06</v>
      </c>
      <c r="C125" s="178">
        <f>SUM(B122:B125)</f>
        <v>6513765.5</v>
      </c>
      <c r="D125" s="179">
        <f>C120-C125</f>
        <v>10802156.25</v>
      </c>
      <c r="E125" s="75">
        <v>3000000</v>
      </c>
      <c r="F125" s="178">
        <f>SUM(E122:E125)</f>
        <v>3767592.57</v>
      </c>
      <c r="G125" s="179">
        <f>F120-F125</f>
        <v>11229696.03</v>
      </c>
      <c r="H125" s="159" t="s">
        <v>151</v>
      </c>
      <c r="I125" s="160"/>
      <c r="J125" s="161"/>
      <c r="K125" s="1"/>
    </row>
    <row r="126" spans="1:11" ht="12.75">
      <c r="A126" s="141" t="s">
        <v>83</v>
      </c>
      <c r="B126" s="180"/>
      <c r="C126" s="69"/>
      <c r="D126" s="110">
        <f>D114+D125</f>
        <v>1746579.1799999904</v>
      </c>
      <c r="E126" s="180"/>
      <c r="F126" s="69"/>
      <c r="G126" s="110">
        <f>G114+G125</f>
        <v>4567741.910000008</v>
      </c>
      <c r="H126" s="206" t="s">
        <v>133</v>
      </c>
      <c r="I126" s="207"/>
      <c r="J126" s="208"/>
      <c r="K126" s="1"/>
    </row>
    <row r="127" spans="1:11" ht="12.75">
      <c r="A127" s="152" t="s">
        <v>68</v>
      </c>
      <c r="B127" s="87"/>
      <c r="C127" s="69"/>
      <c r="D127" s="110"/>
      <c r="E127" s="87"/>
      <c r="F127" s="69"/>
      <c r="G127" s="110"/>
      <c r="H127" s="159"/>
      <c r="I127" s="160"/>
      <c r="J127" s="161"/>
      <c r="K127" s="1"/>
    </row>
    <row r="128" spans="1:11" ht="12.75">
      <c r="A128" s="146" t="s">
        <v>3</v>
      </c>
      <c r="B128" s="181"/>
      <c r="C128" s="69">
        <v>11508424.99</v>
      </c>
      <c r="D128" s="147"/>
      <c r="E128" s="181"/>
      <c r="F128" s="69">
        <v>12310327.71</v>
      </c>
      <c r="G128" s="147"/>
      <c r="H128" s="159" t="s">
        <v>134</v>
      </c>
      <c r="I128" s="160"/>
      <c r="J128" s="161"/>
      <c r="K128" s="1"/>
    </row>
    <row r="129" spans="1:11" ht="12.75">
      <c r="A129" s="146" t="s">
        <v>4</v>
      </c>
      <c r="B129" s="182"/>
      <c r="C129" s="99">
        <v>11508424.99</v>
      </c>
      <c r="D129" s="183" t="s">
        <v>46</v>
      </c>
      <c r="E129" s="182"/>
      <c r="F129" s="99">
        <v>12310327.71</v>
      </c>
      <c r="G129" s="183" t="s">
        <v>46</v>
      </c>
      <c r="H129" s="206" t="s">
        <v>152</v>
      </c>
      <c r="I129" s="207"/>
      <c r="J129" s="208"/>
      <c r="K129" s="1"/>
    </row>
    <row r="130" spans="1:11" ht="13.5" thickBot="1">
      <c r="A130" s="166" t="s">
        <v>84</v>
      </c>
      <c r="B130" s="182"/>
      <c r="C130" s="69"/>
      <c r="D130" s="80">
        <f>D126</f>
        <v>1746579.1799999904</v>
      </c>
      <c r="E130" s="182"/>
      <c r="F130" s="69"/>
      <c r="G130" s="80">
        <f>G126</f>
        <v>4567741.910000008</v>
      </c>
      <c r="H130" s="184"/>
      <c r="I130" s="185"/>
      <c r="J130" s="186"/>
      <c r="K130" s="1"/>
    </row>
    <row r="131" spans="1:10" ht="12.75" thickBot="1" thickTop="1">
      <c r="A131" s="187"/>
      <c r="B131" s="188"/>
      <c r="C131" s="189"/>
      <c r="D131" s="190"/>
      <c r="E131" s="188"/>
      <c r="F131" s="189"/>
      <c r="G131" s="190"/>
      <c r="H131" s="191"/>
      <c r="I131" s="192"/>
      <c r="J131" s="193"/>
    </row>
    <row r="132" spans="1:10" ht="11.25">
      <c r="A132" s="13"/>
      <c r="B132" s="14"/>
      <c r="C132" s="14"/>
      <c r="D132" s="14"/>
      <c r="E132" s="15"/>
      <c r="F132" s="15"/>
      <c r="G132" s="15"/>
      <c r="H132" s="16"/>
      <c r="I132" s="16"/>
      <c r="J132" s="17"/>
    </row>
    <row r="133" spans="1:10" ht="11.25">
      <c r="A133" s="13"/>
      <c r="B133" s="14"/>
      <c r="C133" s="14"/>
      <c r="D133" s="14"/>
      <c r="E133" s="15"/>
      <c r="F133" s="15"/>
      <c r="G133" s="15"/>
      <c r="H133" s="16"/>
      <c r="I133" s="16"/>
      <c r="J133" s="17"/>
    </row>
    <row r="134" spans="1:10" ht="11.25">
      <c r="A134" s="13"/>
      <c r="B134" s="14"/>
      <c r="C134" s="14"/>
      <c r="D134" s="14"/>
      <c r="E134" s="15"/>
      <c r="F134" s="15"/>
      <c r="G134" s="15"/>
      <c r="H134" s="16"/>
      <c r="I134" s="16"/>
      <c r="J134" s="17"/>
    </row>
    <row r="135" spans="1:10" ht="11.25">
      <c r="A135" s="13"/>
      <c r="B135" s="14"/>
      <c r="C135" s="14"/>
      <c r="D135" s="14"/>
      <c r="E135" s="15"/>
      <c r="F135" s="15"/>
      <c r="G135" s="15"/>
      <c r="H135" s="16"/>
      <c r="I135" s="16"/>
      <c r="J135" s="17"/>
    </row>
    <row r="136" spans="1:10" ht="11.25">
      <c r="A136" s="13"/>
      <c r="B136" s="14"/>
      <c r="C136" s="14"/>
      <c r="D136" s="14"/>
      <c r="E136" s="15"/>
      <c r="F136" s="15"/>
      <c r="G136" s="15"/>
      <c r="H136" s="16"/>
      <c r="I136" s="16"/>
      <c r="J136" s="17"/>
    </row>
    <row r="137" spans="1:10" ht="11.25">
      <c r="A137" s="13"/>
      <c r="B137" s="14"/>
      <c r="C137" s="14"/>
      <c r="D137" s="14"/>
      <c r="E137" s="15"/>
      <c r="F137" s="15"/>
      <c r="G137" s="15"/>
      <c r="H137" s="16"/>
      <c r="I137" s="16"/>
      <c r="J137" s="17"/>
    </row>
    <row r="138" spans="1:10" ht="11.25">
      <c r="A138" s="13"/>
      <c r="B138" s="14"/>
      <c r="C138" s="14"/>
      <c r="D138" s="14"/>
      <c r="E138" s="15"/>
      <c r="F138" s="15"/>
      <c r="G138" s="15"/>
      <c r="H138" s="16"/>
      <c r="I138" s="16"/>
      <c r="J138" s="17"/>
    </row>
    <row r="139" spans="1:10" ht="11.25">
      <c r="A139" s="13"/>
      <c r="B139" s="14"/>
      <c r="C139" s="14"/>
      <c r="D139" s="14"/>
      <c r="E139" s="15"/>
      <c r="F139" s="15"/>
      <c r="G139" s="15"/>
      <c r="H139" s="16"/>
      <c r="I139" s="16"/>
      <c r="J139" s="17"/>
    </row>
    <row r="140" spans="1:10" ht="11.25">
      <c r="A140" s="13"/>
      <c r="B140" s="14"/>
      <c r="C140" s="14"/>
      <c r="D140" s="14"/>
      <c r="E140" s="15"/>
      <c r="F140" s="15"/>
      <c r="G140" s="15"/>
      <c r="H140" s="16"/>
      <c r="I140" s="16"/>
      <c r="J140" s="17"/>
    </row>
    <row r="141" spans="1:10" ht="11.25">
      <c r="A141" s="13"/>
      <c r="B141" s="14"/>
      <c r="C141" s="14"/>
      <c r="D141" s="14"/>
      <c r="E141" s="15"/>
      <c r="F141" s="15"/>
      <c r="G141" s="15"/>
      <c r="H141" s="16"/>
      <c r="I141" s="16"/>
      <c r="J141" s="17"/>
    </row>
    <row r="142" spans="1:10" ht="11.25">
      <c r="A142" s="13"/>
      <c r="B142" s="14"/>
      <c r="C142" s="14"/>
      <c r="D142" s="14"/>
      <c r="E142" s="15"/>
      <c r="F142" s="15"/>
      <c r="G142" s="15"/>
      <c r="H142" s="16"/>
      <c r="I142" s="16"/>
      <c r="J142" s="17"/>
    </row>
    <row r="143" spans="1:10" ht="11.25">
      <c r="A143" s="13"/>
      <c r="B143" s="14"/>
      <c r="C143" s="14"/>
      <c r="D143" s="14"/>
      <c r="E143" s="15"/>
      <c r="F143" s="15"/>
      <c r="G143" s="15"/>
      <c r="H143" s="16"/>
      <c r="I143" s="16"/>
      <c r="J143" s="17"/>
    </row>
    <row r="144" spans="1:10" ht="11.25">
      <c r="A144" s="13"/>
      <c r="B144" s="14"/>
      <c r="C144" s="14"/>
      <c r="D144" s="14"/>
      <c r="E144" s="15"/>
      <c r="F144" s="15"/>
      <c r="G144" s="15"/>
      <c r="H144" s="16"/>
      <c r="I144" s="16"/>
      <c r="J144" s="17"/>
    </row>
    <row r="145" spans="1:10" ht="11.25">
      <c r="A145" s="13"/>
      <c r="B145" s="14"/>
      <c r="C145" s="14"/>
      <c r="D145" s="14"/>
      <c r="E145" s="15"/>
      <c r="F145" s="15"/>
      <c r="G145" s="15"/>
      <c r="H145" s="16"/>
      <c r="I145" s="16"/>
      <c r="J145" s="17"/>
    </row>
    <row r="146" spans="1:10" ht="11.25">
      <c r="A146" s="13"/>
      <c r="B146" s="14"/>
      <c r="C146" s="14"/>
      <c r="D146" s="14"/>
      <c r="E146" s="15"/>
      <c r="F146" s="15"/>
      <c r="G146" s="15"/>
      <c r="H146" s="16"/>
      <c r="I146" s="16"/>
      <c r="J146" s="17"/>
    </row>
    <row r="147" spans="1:10" ht="11.25">
      <c r="A147" s="13"/>
      <c r="B147" s="14"/>
      <c r="C147" s="14"/>
      <c r="D147" s="14"/>
      <c r="E147" s="15"/>
      <c r="F147" s="15"/>
      <c r="G147" s="15"/>
      <c r="H147" s="16"/>
      <c r="I147" s="16"/>
      <c r="J147" s="17"/>
    </row>
    <row r="148" spans="1:10" ht="11.25">
      <c r="A148" s="13"/>
      <c r="B148" s="14"/>
      <c r="C148" s="14"/>
      <c r="D148" s="14"/>
      <c r="E148" s="15"/>
      <c r="F148" s="15"/>
      <c r="G148" s="15"/>
      <c r="H148" s="16"/>
      <c r="I148" s="16"/>
      <c r="J148" s="17"/>
    </row>
    <row r="149" spans="1:10" ht="11.25">
      <c r="A149" s="13"/>
      <c r="B149" s="14"/>
      <c r="C149" s="14"/>
      <c r="D149" s="14"/>
      <c r="E149" s="15"/>
      <c r="F149" s="15"/>
      <c r="G149" s="15"/>
      <c r="H149" s="16"/>
      <c r="I149" s="16"/>
      <c r="J149" s="17"/>
    </row>
    <row r="150" spans="1:10" ht="11.25">
      <c r="A150" s="13"/>
      <c r="B150" s="14"/>
      <c r="C150" s="14"/>
      <c r="D150" s="14"/>
      <c r="E150" s="15"/>
      <c r="F150" s="15"/>
      <c r="G150" s="15"/>
      <c r="H150" s="16"/>
      <c r="I150" s="16"/>
      <c r="J150" s="17"/>
    </row>
    <row r="151" spans="1:10" ht="11.25">
      <c r="A151" s="13"/>
      <c r="B151" s="14"/>
      <c r="C151" s="14"/>
      <c r="D151" s="14"/>
      <c r="E151" s="15"/>
      <c r="F151" s="15"/>
      <c r="G151" s="15"/>
      <c r="H151" s="16"/>
      <c r="I151" s="16"/>
      <c r="J151" s="17"/>
    </row>
    <row r="152" spans="1:10" ht="11.25">
      <c r="A152" s="13"/>
      <c r="B152" s="14"/>
      <c r="C152" s="14"/>
      <c r="D152" s="14"/>
      <c r="E152" s="15"/>
      <c r="F152" s="15"/>
      <c r="G152" s="15"/>
      <c r="H152" s="16"/>
      <c r="I152" s="16"/>
      <c r="J152" s="17"/>
    </row>
    <row r="153" spans="1:10" ht="11.25">
      <c r="A153" s="13"/>
      <c r="B153" s="14"/>
      <c r="C153" s="14"/>
      <c r="D153" s="14"/>
      <c r="E153" s="15"/>
      <c r="F153" s="15"/>
      <c r="G153" s="15"/>
      <c r="H153" s="16"/>
      <c r="I153" s="16"/>
      <c r="J153" s="17"/>
    </row>
    <row r="154" spans="1:10" ht="11.25">
      <c r="A154" s="13"/>
      <c r="B154" s="14"/>
      <c r="C154" s="14"/>
      <c r="D154" s="14"/>
      <c r="E154" s="15"/>
      <c r="F154" s="15"/>
      <c r="G154" s="15"/>
      <c r="H154" s="16"/>
      <c r="I154" s="16"/>
      <c r="J154" s="17"/>
    </row>
    <row r="155" spans="1:10" ht="11.25">
      <c r="A155" s="13"/>
      <c r="B155" s="14"/>
      <c r="C155" s="14"/>
      <c r="D155" s="14"/>
      <c r="E155" s="15"/>
      <c r="F155" s="15"/>
      <c r="G155" s="15"/>
      <c r="H155" s="16"/>
      <c r="I155" s="16"/>
      <c r="J155" s="17"/>
    </row>
    <row r="156" spans="1:10" ht="11.25">
      <c r="A156" s="13"/>
      <c r="B156" s="14"/>
      <c r="C156" s="14"/>
      <c r="D156" s="14"/>
      <c r="E156" s="15"/>
      <c r="F156" s="15"/>
      <c r="G156" s="15"/>
      <c r="H156" s="16"/>
      <c r="I156" s="16"/>
      <c r="J156" s="17"/>
    </row>
    <row r="157" spans="1:10" ht="11.25">
      <c r="A157" s="13"/>
      <c r="B157" s="14"/>
      <c r="C157" s="14"/>
      <c r="D157" s="14"/>
      <c r="E157" s="15"/>
      <c r="F157" s="15"/>
      <c r="G157" s="15"/>
      <c r="H157" s="16"/>
      <c r="I157" s="16"/>
      <c r="J157" s="17"/>
    </row>
    <row r="158" spans="1:10" ht="11.25">
      <c r="A158" s="13"/>
      <c r="B158" s="14"/>
      <c r="C158" s="14"/>
      <c r="D158" s="14"/>
      <c r="E158" s="15"/>
      <c r="F158" s="15"/>
      <c r="G158" s="15"/>
      <c r="H158" s="16"/>
      <c r="I158" s="16"/>
      <c r="J158" s="17"/>
    </row>
    <row r="159" spans="1:10" ht="11.25">
      <c r="A159" s="13"/>
      <c r="B159" s="14"/>
      <c r="C159" s="14"/>
      <c r="D159" s="14"/>
      <c r="E159" s="15"/>
      <c r="F159" s="15"/>
      <c r="G159" s="15"/>
      <c r="H159" s="16"/>
      <c r="I159" s="16"/>
      <c r="J159" s="17"/>
    </row>
    <row r="160" spans="1:10" ht="11.25">
      <c r="A160" s="13"/>
      <c r="B160" s="14"/>
      <c r="C160" s="14"/>
      <c r="D160" s="14"/>
      <c r="E160" s="15"/>
      <c r="F160" s="15"/>
      <c r="G160" s="15"/>
      <c r="H160" s="16"/>
      <c r="I160" s="16"/>
      <c r="J160" s="17"/>
    </row>
    <row r="161" spans="1:10" ht="11.25">
      <c r="A161" s="13"/>
      <c r="B161" s="14"/>
      <c r="C161" s="14"/>
      <c r="D161" s="14"/>
      <c r="E161" s="15"/>
      <c r="F161" s="15"/>
      <c r="G161" s="15"/>
      <c r="H161" s="16"/>
      <c r="I161" s="16"/>
      <c r="J161" s="17"/>
    </row>
    <row r="162" spans="1:10" ht="11.25">
      <c r="A162" s="13"/>
      <c r="B162" s="14"/>
      <c r="C162" s="14"/>
      <c r="D162" s="14"/>
      <c r="E162" s="15"/>
      <c r="F162" s="15"/>
      <c r="G162" s="15"/>
      <c r="H162" s="16"/>
      <c r="I162" s="16"/>
      <c r="J162" s="17"/>
    </row>
    <row r="163" spans="1:10" ht="11.25">
      <c r="A163" s="13"/>
      <c r="B163" s="14"/>
      <c r="C163" s="14"/>
      <c r="D163" s="14"/>
      <c r="E163" s="15"/>
      <c r="F163" s="15"/>
      <c r="G163" s="15"/>
      <c r="H163" s="16"/>
      <c r="I163" s="16"/>
      <c r="J163" s="17"/>
    </row>
    <row r="164" spans="1:10" ht="11.25">
      <c r="A164" s="13"/>
      <c r="B164" s="14"/>
      <c r="C164" s="14"/>
      <c r="D164" s="14"/>
      <c r="E164" s="15"/>
      <c r="F164" s="15"/>
      <c r="G164" s="15"/>
      <c r="H164" s="16"/>
      <c r="I164" s="16"/>
      <c r="J164" s="17"/>
    </row>
    <row r="165" spans="1:10" ht="11.25">
      <c r="A165" s="13"/>
      <c r="B165" s="14"/>
      <c r="C165" s="14"/>
      <c r="D165" s="14"/>
      <c r="E165" s="15"/>
      <c r="F165" s="15"/>
      <c r="G165" s="15"/>
      <c r="H165" s="16"/>
      <c r="I165" s="16"/>
      <c r="J165" s="17"/>
    </row>
    <row r="166" spans="1:10" ht="11.25">
      <c r="A166" s="13"/>
      <c r="B166" s="14"/>
      <c r="C166" s="14"/>
      <c r="D166" s="14"/>
      <c r="E166" s="15"/>
      <c r="F166" s="15"/>
      <c r="G166" s="15"/>
      <c r="H166" s="16"/>
      <c r="I166" s="16"/>
      <c r="J166" s="17"/>
    </row>
    <row r="167" spans="1:10" ht="11.25">
      <c r="A167" s="13"/>
      <c r="B167" s="14"/>
      <c r="C167" s="14"/>
      <c r="D167" s="14"/>
      <c r="E167" s="15"/>
      <c r="F167" s="15"/>
      <c r="G167" s="15"/>
      <c r="H167" s="16"/>
      <c r="I167" s="16"/>
      <c r="J167" s="17"/>
    </row>
    <row r="168" spans="1:10" ht="11.25">
      <c r="A168" s="13"/>
      <c r="B168" s="14"/>
      <c r="C168" s="14"/>
      <c r="D168" s="14"/>
      <c r="E168" s="15"/>
      <c r="F168" s="15"/>
      <c r="G168" s="15"/>
      <c r="H168" s="16"/>
      <c r="I168" s="16"/>
      <c r="J168" s="17"/>
    </row>
    <row r="169" spans="1:10" ht="11.25">
      <c r="A169" s="13"/>
      <c r="B169" s="14"/>
      <c r="C169" s="14"/>
      <c r="D169" s="14"/>
      <c r="E169" s="15"/>
      <c r="F169" s="15"/>
      <c r="G169" s="15"/>
      <c r="H169" s="16"/>
      <c r="I169" s="16"/>
      <c r="J169" s="17"/>
    </row>
    <row r="170" spans="1:10" ht="11.25">
      <c r="A170" s="13"/>
      <c r="B170" s="14"/>
      <c r="C170" s="14"/>
      <c r="D170" s="14"/>
      <c r="E170" s="15"/>
      <c r="F170" s="15"/>
      <c r="G170" s="15"/>
      <c r="H170" s="16"/>
      <c r="I170" s="16"/>
      <c r="J170" s="17"/>
    </row>
    <row r="171" spans="1:10" ht="11.25">
      <c r="A171" s="13"/>
      <c r="B171" s="14"/>
      <c r="C171" s="14"/>
      <c r="D171" s="14"/>
      <c r="E171" s="15"/>
      <c r="F171" s="15"/>
      <c r="G171" s="15"/>
      <c r="H171" s="16"/>
      <c r="I171" s="16"/>
      <c r="J171" s="17"/>
    </row>
    <row r="172" spans="1:10" ht="11.25">
      <c r="A172" s="13"/>
      <c r="B172" s="14"/>
      <c r="C172" s="14"/>
      <c r="D172" s="14"/>
      <c r="E172" s="15"/>
      <c r="F172" s="15"/>
      <c r="G172" s="15"/>
      <c r="H172" s="16"/>
      <c r="I172" s="16"/>
      <c r="J172" s="17"/>
    </row>
    <row r="173" spans="1:10" ht="11.25">
      <c r="A173" s="13"/>
      <c r="B173" s="14"/>
      <c r="C173" s="14"/>
      <c r="D173" s="14"/>
      <c r="E173" s="15"/>
      <c r="F173" s="15"/>
      <c r="G173" s="15"/>
      <c r="H173" s="16"/>
      <c r="I173" s="16"/>
      <c r="J173" s="17"/>
    </row>
    <row r="174" spans="1:10" ht="11.25">
      <c r="A174" s="13"/>
      <c r="B174" s="14"/>
      <c r="C174" s="14"/>
      <c r="D174" s="14"/>
      <c r="E174" s="15"/>
      <c r="F174" s="15"/>
      <c r="G174" s="15"/>
      <c r="H174" s="16"/>
      <c r="I174" s="16"/>
      <c r="J174" s="17"/>
    </row>
    <row r="175" spans="1:10" ht="15">
      <c r="A175" s="13"/>
      <c r="B175" s="14"/>
      <c r="C175" s="14"/>
      <c r="D175" s="215"/>
      <c r="E175" s="216" t="s">
        <v>164</v>
      </c>
      <c r="F175" s="217"/>
      <c r="G175" s="15"/>
      <c r="H175" s="16"/>
      <c r="I175" s="16"/>
      <c r="J175" s="17"/>
    </row>
    <row r="176" spans="1:10" ht="15">
      <c r="A176" s="13"/>
      <c r="B176" s="14"/>
      <c r="C176" s="14"/>
      <c r="D176" s="215"/>
      <c r="E176" s="216" t="s">
        <v>165</v>
      </c>
      <c r="F176" s="217"/>
      <c r="G176" s="15"/>
      <c r="H176" s="16"/>
      <c r="I176" s="16"/>
      <c r="J176" s="17"/>
    </row>
    <row r="177" spans="1:10" ht="14.25">
      <c r="A177" s="13"/>
      <c r="B177" s="14"/>
      <c r="C177" s="14"/>
      <c r="D177" s="215"/>
      <c r="E177" s="218"/>
      <c r="F177" s="218"/>
      <c r="G177" s="15"/>
      <c r="H177" s="16"/>
      <c r="I177" s="16"/>
      <c r="J177" s="17"/>
    </row>
    <row r="178" spans="1:10" ht="15">
      <c r="A178" s="13"/>
      <c r="B178" s="14"/>
      <c r="C178" s="14"/>
      <c r="D178" s="219" t="s">
        <v>166</v>
      </c>
      <c r="E178" s="219"/>
      <c r="F178" s="219"/>
      <c r="G178" s="15"/>
      <c r="H178" s="16"/>
      <c r="I178" s="16"/>
      <c r="J178" s="17"/>
    </row>
    <row r="179" spans="1:10" ht="15">
      <c r="A179" s="13"/>
      <c r="B179" s="14"/>
      <c r="C179" s="14"/>
      <c r="D179" s="220" t="s">
        <v>167</v>
      </c>
      <c r="E179" s="220"/>
      <c r="F179" s="220"/>
      <c r="G179" s="15"/>
      <c r="H179" s="16"/>
      <c r="I179" s="16"/>
      <c r="J179" s="17"/>
    </row>
    <row r="180" spans="1:10" ht="11.25">
      <c r="A180" s="13"/>
      <c r="B180" s="14"/>
      <c r="C180" s="14"/>
      <c r="D180" s="14"/>
      <c r="E180" s="15"/>
      <c r="F180" s="214"/>
      <c r="G180" s="15"/>
      <c r="H180" s="16"/>
      <c r="I180" s="16"/>
      <c r="J180" s="17"/>
    </row>
    <row r="181" spans="1:10" ht="11.25">
      <c r="A181" s="13"/>
      <c r="B181" s="14"/>
      <c r="C181" s="14"/>
      <c r="D181" s="14"/>
      <c r="E181" s="15"/>
      <c r="F181" s="15"/>
      <c r="G181" s="15"/>
      <c r="H181" s="16"/>
      <c r="I181" s="16"/>
      <c r="J181" s="17"/>
    </row>
    <row r="182" spans="1:10" ht="11.25">
      <c r="A182" s="13"/>
      <c r="B182" s="14"/>
      <c r="C182" s="14"/>
      <c r="D182" s="14"/>
      <c r="E182" s="15"/>
      <c r="F182" s="15"/>
      <c r="G182" s="15"/>
      <c r="H182" s="16"/>
      <c r="I182" s="16"/>
      <c r="J182" s="17"/>
    </row>
    <row r="183" spans="1:10" ht="11.25">
      <c r="A183" s="13"/>
      <c r="B183" s="14"/>
      <c r="C183" s="14"/>
      <c r="D183" s="14"/>
      <c r="E183" s="15"/>
      <c r="F183" s="15"/>
      <c r="G183" s="15"/>
      <c r="H183" s="16"/>
      <c r="I183" s="16"/>
      <c r="J183" s="17"/>
    </row>
    <row r="184" spans="1:10" ht="12" thickBot="1">
      <c r="A184" s="213"/>
      <c r="B184" s="27"/>
      <c r="C184" s="27"/>
      <c r="D184" s="27"/>
      <c r="E184" s="189"/>
      <c r="F184" s="189"/>
      <c r="G184" s="189"/>
      <c r="H184" s="192"/>
      <c r="I184" s="192"/>
      <c r="J184" s="193"/>
    </row>
  </sheetData>
  <sheetProtection/>
  <mergeCells count="16">
    <mergeCell ref="D178:F178"/>
    <mergeCell ref="D179:F179"/>
    <mergeCell ref="H129:J129"/>
    <mergeCell ref="H116:J116"/>
    <mergeCell ref="H119:J119"/>
    <mergeCell ref="H117:J117"/>
    <mergeCell ref="H123:J123"/>
    <mergeCell ref="H126:J126"/>
    <mergeCell ref="H113:J113"/>
    <mergeCell ref="H107:J107"/>
    <mergeCell ref="H108:J108"/>
    <mergeCell ref="A90:G90"/>
    <mergeCell ref="A91:G91"/>
    <mergeCell ref="H90:J90"/>
    <mergeCell ref="H100:J100"/>
    <mergeCell ref="H105:J105"/>
  </mergeCells>
  <printOptions horizontalCentered="1" verticalCentered="1"/>
  <pageMargins left="1" right="1" top="1" bottom="1" header="0.196850393700787" footer="0.511811023622047"/>
  <pageSetup fitToHeight="1" fitToWidth="1" horizontalDpi="600" verticalDpi="600" orientation="portrait" paperSize="8" scale="46" r:id="rId2"/>
  <ignoredErrors>
    <ignoredError sqref="G21 D2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Ραμαντάνης Πέτρος</cp:lastModifiedBy>
  <cp:lastPrinted>2013-12-09T11:16:18Z</cp:lastPrinted>
  <dcterms:created xsi:type="dcterms:W3CDTF">1998-01-27T10:09:11Z</dcterms:created>
  <dcterms:modified xsi:type="dcterms:W3CDTF">2013-12-09T11:42:17Z</dcterms:modified>
  <cp:category/>
  <cp:version/>
  <cp:contentType/>
  <cp:contentStatus/>
</cp:coreProperties>
</file>